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Luza/Dropbox (bizion)/PERSONALES_LUZA/PROGRAMAS DE PESO/"/>
    </mc:Choice>
  </mc:AlternateContent>
  <bookViews>
    <workbookView xWindow="0" yWindow="460" windowWidth="25600" windowHeight="14440" tabRatio="500" activeTab="1"/>
  </bookViews>
  <sheets>
    <sheet name="Hoja1" sheetId="1" r:id="rId1"/>
    <sheet name="Hoja2" sheetId="2" r:id="rId2"/>
  </sheets>
  <definedNames>
    <definedName name="_xlnm._FilterDatabase" localSheetId="1" hidden="1">Hoja2!$C$1:$I$73</definedName>
    <definedName name="_xlnm.Print_Area" localSheetId="0">Hoja1!$B$3:$G$127</definedName>
    <definedName name="_xlnm.Print_Area" localSheetId="1">Hoja2!$B$1:$AC$55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7" i="2" l="1"/>
  <c r="AA47" i="2"/>
  <c r="X47" i="2"/>
  <c r="AB47" i="2"/>
  <c r="Y47" i="2"/>
  <c r="AC47" i="2"/>
  <c r="AD47" i="2"/>
  <c r="W46" i="2"/>
  <c r="AA46" i="2"/>
  <c r="X46" i="2"/>
  <c r="AB46" i="2"/>
  <c r="Y46" i="2"/>
  <c r="AC46" i="2"/>
  <c r="AD46" i="2"/>
  <c r="W45" i="2"/>
  <c r="AA45" i="2"/>
  <c r="X45" i="2"/>
  <c r="AB45" i="2"/>
  <c r="Y45" i="2"/>
  <c r="AC45" i="2"/>
  <c r="AD45" i="2"/>
  <c r="AA44" i="2"/>
  <c r="AB44" i="2"/>
  <c r="Y44" i="2"/>
  <c r="AC44" i="2"/>
  <c r="AD44" i="2"/>
  <c r="AA43" i="2"/>
  <c r="AB43" i="2"/>
  <c r="Y43" i="2"/>
  <c r="AC43" i="2"/>
  <c r="AD43" i="2"/>
  <c r="AA42" i="2"/>
  <c r="AB42" i="2"/>
  <c r="Y42" i="2"/>
  <c r="AC42" i="2"/>
  <c r="AD42" i="2"/>
  <c r="AA41" i="2"/>
  <c r="AB41" i="2"/>
  <c r="Y41" i="2"/>
  <c r="AC41" i="2"/>
  <c r="AD41" i="2"/>
  <c r="AA40" i="2"/>
  <c r="AB40" i="2"/>
  <c r="Y40" i="2"/>
  <c r="AC40" i="2"/>
  <c r="AD40" i="2"/>
  <c r="AD39" i="2"/>
  <c r="W20" i="2"/>
  <c r="AA20" i="2"/>
  <c r="X20" i="2"/>
  <c r="AB20" i="2"/>
  <c r="Y20" i="2"/>
  <c r="AC20" i="2"/>
  <c r="AD38" i="2"/>
  <c r="W19" i="2"/>
  <c r="AA19" i="2"/>
  <c r="X19" i="2"/>
  <c r="AB19" i="2"/>
  <c r="Y19" i="2"/>
  <c r="AC19" i="2"/>
  <c r="AD37" i="2"/>
  <c r="W13" i="2"/>
  <c r="AA13" i="2"/>
  <c r="X13" i="2"/>
  <c r="AB13" i="2"/>
  <c r="Y13" i="2"/>
  <c r="AC13" i="2"/>
  <c r="AD31" i="2"/>
  <c r="W12" i="2"/>
  <c r="AA12" i="2"/>
  <c r="X12" i="2"/>
  <c r="AB12" i="2"/>
  <c r="Y12" i="2"/>
  <c r="AC12" i="2"/>
  <c r="AD30" i="2"/>
  <c r="W18" i="2"/>
  <c r="AA18" i="2"/>
  <c r="AB18" i="2"/>
  <c r="Y18" i="2"/>
  <c r="AC18" i="2"/>
  <c r="AD36" i="2"/>
  <c r="W17" i="2"/>
  <c r="AA17" i="2"/>
  <c r="AB17" i="2"/>
  <c r="Y17" i="2"/>
  <c r="AC17" i="2"/>
  <c r="AD35" i="2"/>
  <c r="W16" i="2"/>
  <c r="AA16" i="2"/>
  <c r="AB16" i="2"/>
  <c r="Y16" i="2"/>
  <c r="AC16" i="2"/>
  <c r="AD34" i="2"/>
  <c r="W11" i="2"/>
  <c r="AA11" i="2"/>
  <c r="AB11" i="2"/>
  <c r="Y11" i="2"/>
  <c r="AC11" i="2"/>
  <c r="AD29" i="2"/>
  <c r="W10" i="2"/>
  <c r="AA10" i="2"/>
  <c r="AB10" i="2"/>
  <c r="Y10" i="2"/>
  <c r="AC10" i="2"/>
  <c r="AD28" i="2"/>
  <c r="W9" i="2"/>
  <c r="AA9" i="2"/>
  <c r="AB9" i="2"/>
  <c r="Y9" i="2"/>
  <c r="AC9" i="2"/>
  <c r="AD27" i="2"/>
  <c r="W8" i="2"/>
  <c r="AA8" i="2"/>
  <c r="AB8" i="2"/>
  <c r="Y8" i="2"/>
  <c r="AC8" i="2"/>
  <c r="AD26" i="2"/>
  <c r="W15" i="2"/>
  <c r="AA15" i="2"/>
  <c r="AB15" i="2"/>
  <c r="AC15" i="2"/>
  <c r="AD33" i="2"/>
  <c r="W14" i="2"/>
  <c r="AA14" i="2"/>
  <c r="AB14" i="2"/>
  <c r="AC14" i="2"/>
  <c r="AD32" i="2"/>
  <c r="AD25" i="2"/>
  <c r="W34" i="2"/>
  <c r="AA34" i="2"/>
  <c r="X34" i="2"/>
  <c r="AB34" i="2"/>
  <c r="Y34" i="2"/>
  <c r="AC34" i="2"/>
  <c r="AD20" i="2"/>
  <c r="W38" i="2"/>
  <c r="AA38" i="2"/>
  <c r="X38" i="2"/>
  <c r="AB38" i="2"/>
  <c r="Y38" i="2"/>
  <c r="AC38" i="2"/>
  <c r="AD24" i="2"/>
  <c r="W37" i="2"/>
  <c r="AA37" i="2"/>
  <c r="X37" i="2"/>
  <c r="AB37" i="2"/>
  <c r="Y37" i="2"/>
  <c r="AC37" i="2"/>
  <c r="AD23" i="2"/>
  <c r="W31" i="2"/>
  <c r="AA31" i="2"/>
  <c r="X31" i="2"/>
  <c r="AB31" i="2"/>
  <c r="Y31" i="2"/>
  <c r="AC31" i="2"/>
  <c r="AD17" i="2"/>
  <c r="W36" i="2"/>
  <c r="AA36" i="2"/>
  <c r="X36" i="2"/>
  <c r="AB36" i="2"/>
  <c r="Y36" i="2"/>
  <c r="AC36" i="2"/>
  <c r="AD22" i="2"/>
  <c r="W33" i="2"/>
  <c r="AA33" i="2"/>
  <c r="X33" i="2"/>
  <c r="AB33" i="2"/>
  <c r="Y33" i="2"/>
  <c r="AC33" i="2"/>
  <c r="AD19" i="2"/>
  <c r="W30" i="2"/>
  <c r="AA30" i="2"/>
  <c r="X30" i="2"/>
  <c r="AB30" i="2"/>
  <c r="Y30" i="2"/>
  <c r="AC30" i="2"/>
  <c r="AD16" i="2"/>
  <c r="W29" i="2"/>
  <c r="AA29" i="2"/>
  <c r="X29" i="2"/>
  <c r="AB29" i="2"/>
  <c r="Y29" i="2"/>
  <c r="AC29" i="2"/>
  <c r="AD15" i="2"/>
  <c r="W28" i="2"/>
  <c r="AA28" i="2"/>
  <c r="X28" i="2"/>
  <c r="AB28" i="2"/>
  <c r="Y28" i="2"/>
  <c r="AC28" i="2"/>
  <c r="AD14" i="2"/>
  <c r="W27" i="2"/>
  <c r="AA27" i="2"/>
  <c r="X27" i="2"/>
  <c r="AB27" i="2"/>
  <c r="Y27" i="2"/>
  <c r="AC27" i="2"/>
  <c r="AD13" i="2"/>
  <c r="W26" i="2"/>
  <c r="AA26" i="2"/>
  <c r="X26" i="2"/>
  <c r="AB26" i="2"/>
  <c r="Y26" i="2"/>
  <c r="AC26" i="2"/>
  <c r="AD12" i="2"/>
  <c r="W25" i="2"/>
  <c r="AA25" i="2"/>
  <c r="X25" i="2"/>
  <c r="AB25" i="2"/>
  <c r="Y25" i="2"/>
  <c r="AC25" i="2"/>
  <c r="AD11" i="2"/>
  <c r="W24" i="2"/>
  <c r="AA24" i="2"/>
  <c r="X24" i="2"/>
  <c r="AB24" i="2"/>
  <c r="Y24" i="2"/>
  <c r="AC24" i="2"/>
  <c r="AD10" i="2"/>
  <c r="W32" i="2"/>
  <c r="AA32" i="2"/>
  <c r="X32" i="2"/>
  <c r="AB32" i="2"/>
  <c r="Y32" i="2"/>
  <c r="AC32" i="2"/>
  <c r="AD18" i="2"/>
  <c r="W23" i="2"/>
  <c r="AA23" i="2"/>
  <c r="X23" i="2"/>
  <c r="AB23" i="2"/>
  <c r="Y23" i="2"/>
  <c r="AC23" i="2"/>
  <c r="AD9" i="2"/>
  <c r="W35" i="2"/>
  <c r="AA35" i="2"/>
  <c r="X35" i="2"/>
  <c r="AB35" i="2"/>
  <c r="Y35" i="2"/>
  <c r="AC35" i="2"/>
  <c r="AD21" i="2"/>
  <c r="W22" i="2"/>
  <c r="AA22" i="2"/>
  <c r="X22" i="2"/>
  <c r="AB22" i="2"/>
  <c r="Y22" i="2"/>
  <c r="AC22" i="2"/>
  <c r="AD8" i="2"/>
  <c r="AD7" i="2"/>
  <c r="W4" i="2"/>
  <c r="AA4" i="2"/>
  <c r="AB4" i="2"/>
  <c r="Y4" i="2"/>
  <c r="AC4" i="2"/>
  <c r="AD4" i="2"/>
  <c r="W6" i="2"/>
  <c r="AA6" i="2"/>
  <c r="AB6" i="2"/>
  <c r="Y6" i="2"/>
  <c r="AC6" i="2"/>
  <c r="AD6" i="2"/>
  <c r="W5" i="2"/>
  <c r="AA5" i="2"/>
  <c r="AB5" i="2"/>
  <c r="Y5" i="2"/>
  <c r="AC5" i="2"/>
  <c r="AD5" i="2"/>
  <c r="W3" i="2"/>
  <c r="AA3" i="2"/>
  <c r="AB3" i="2"/>
  <c r="Y3" i="2"/>
  <c r="AC3" i="2"/>
  <c r="AD3" i="2"/>
  <c r="AD2" i="2"/>
  <c r="M41" i="2"/>
  <c r="Q41" i="2"/>
  <c r="N41" i="2"/>
  <c r="R41" i="2"/>
  <c r="O41" i="2"/>
  <c r="S41" i="2"/>
  <c r="T41" i="2"/>
  <c r="M34" i="2"/>
  <c r="Q34" i="2"/>
  <c r="N34" i="2"/>
  <c r="R34" i="2"/>
  <c r="O34" i="2"/>
  <c r="S34" i="2"/>
  <c r="T34" i="2"/>
  <c r="M54" i="2"/>
  <c r="Q54" i="2"/>
  <c r="N54" i="2"/>
  <c r="R54" i="2"/>
  <c r="O54" i="2"/>
  <c r="S54" i="2"/>
  <c r="T55" i="2"/>
  <c r="M33" i="2"/>
  <c r="Q33" i="2"/>
  <c r="N33" i="2"/>
  <c r="R33" i="2"/>
  <c r="O33" i="2"/>
  <c r="S33" i="2"/>
  <c r="T33" i="2"/>
  <c r="M32" i="2"/>
  <c r="Q32" i="2"/>
  <c r="N32" i="2"/>
  <c r="R32" i="2"/>
  <c r="O32" i="2"/>
  <c r="S32" i="2"/>
  <c r="T32" i="2"/>
  <c r="M31" i="2"/>
  <c r="Q31" i="2"/>
  <c r="N31" i="2"/>
  <c r="R31" i="2"/>
  <c r="O31" i="2"/>
  <c r="S31" i="2"/>
  <c r="T31" i="2"/>
  <c r="M40" i="2"/>
  <c r="Q40" i="2"/>
  <c r="N40" i="2"/>
  <c r="R40" i="2"/>
  <c r="O40" i="2"/>
  <c r="S40" i="2"/>
  <c r="T40" i="2"/>
  <c r="M53" i="2"/>
  <c r="Q53" i="2"/>
  <c r="N53" i="2"/>
  <c r="R53" i="2"/>
  <c r="O53" i="2"/>
  <c r="S53" i="2"/>
  <c r="T54" i="2"/>
  <c r="M39" i="2"/>
  <c r="Q39" i="2"/>
  <c r="N39" i="2"/>
  <c r="R39" i="2"/>
  <c r="O39" i="2"/>
  <c r="S39" i="2"/>
  <c r="T39" i="2"/>
  <c r="M52" i="2"/>
  <c r="Q52" i="2"/>
  <c r="N52" i="2"/>
  <c r="R52" i="2"/>
  <c r="O52" i="2"/>
  <c r="S52" i="2"/>
  <c r="T53" i="2"/>
  <c r="M38" i="2"/>
  <c r="Q38" i="2"/>
  <c r="N38" i="2"/>
  <c r="R38" i="2"/>
  <c r="O38" i="2"/>
  <c r="S38" i="2"/>
  <c r="T38" i="2"/>
  <c r="M51" i="2"/>
  <c r="Q51" i="2"/>
  <c r="N51" i="2"/>
  <c r="R51" i="2"/>
  <c r="O51" i="2"/>
  <c r="S51" i="2"/>
  <c r="T52" i="2"/>
  <c r="M50" i="2"/>
  <c r="Q50" i="2"/>
  <c r="N50" i="2"/>
  <c r="R50" i="2"/>
  <c r="O50" i="2"/>
  <c r="S50" i="2"/>
  <c r="T51" i="2"/>
  <c r="M49" i="2"/>
  <c r="Q49" i="2"/>
  <c r="N49" i="2"/>
  <c r="R49" i="2"/>
  <c r="O49" i="2"/>
  <c r="S49" i="2"/>
  <c r="T50" i="2"/>
  <c r="M37" i="2"/>
  <c r="Q37" i="2"/>
  <c r="N37" i="2"/>
  <c r="R37" i="2"/>
  <c r="O37" i="2"/>
  <c r="S37" i="2"/>
  <c r="T37" i="2"/>
  <c r="M36" i="2"/>
  <c r="Q36" i="2"/>
  <c r="N36" i="2"/>
  <c r="R36" i="2"/>
  <c r="O36" i="2"/>
  <c r="S36" i="2"/>
  <c r="T36" i="2"/>
  <c r="M48" i="2"/>
  <c r="Q48" i="2"/>
  <c r="N48" i="2"/>
  <c r="R48" i="2"/>
  <c r="O48" i="2"/>
  <c r="S48" i="2"/>
  <c r="T49" i="2"/>
  <c r="M30" i="2"/>
  <c r="Q30" i="2"/>
  <c r="N30" i="2"/>
  <c r="R30" i="2"/>
  <c r="O30" i="2"/>
  <c r="S30" i="2"/>
  <c r="T30" i="2"/>
  <c r="M47" i="2"/>
  <c r="Q47" i="2"/>
  <c r="N47" i="2"/>
  <c r="R47" i="2"/>
  <c r="O47" i="2"/>
  <c r="S47" i="2"/>
  <c r="T48" i="2"/>
  <c r="M29" i="2"/>
  <c r="Q29" i="2"/>
  <c r="N29" i="2"/>
  <c r="R29" i="2"/>
  <c r="O29" i="2"/>
  <c r="S29" i="2"/>
  <c r="T29" i="2"/>
  <c r="M46" i="2"/>
  <c r="Q46" i="2"/>
  <c r="N46" i="2"/>
  <c r="R46" i="2"/>
  <c r="O46" i="2"/>
  <c r="S46" i="2"/>
  <c r="T47" i="2"/>
  <c r="M45" i="2"/>
  <c r="Q45" i="2"/>
  <c r="N45" i="2"/>
  <c r="R45" i="2"/>
  <c r="O45" i="2"/>
  <c r="S45" i="2"/>
  <c r="T46" i="2"/>
  <c r="T45" i="2"/>
  <c r="M44" i="2"/>
  <c r="Q44" i="2"/>
  <c r="N44" i="2"/>
  <c r="R44" i="2"/>
  <c r="O44" i="2"/>
  <c r="S44" i="2"/>
  <c r="T44" i="2"/>
  <c r="M35" i="2"/>
  <c r="Q35" i="2"/>
  <c r="N35" i="2"/>
  <c r="R35" i="2"/>
  <c r="O35" i="2"/>
  <c r="S35" i="2"/>
  <c r="T35" i="2"/>
  <c r="M28" i="2"/>
  <c r="Q28" i="2"/>
  <c r="N28" i="2"/>
  <c r="R28" i="2"/>
  <c r="O28" i="2"/>
  <c r="S28" i="2"/>
  <c r="T28" i="2"/>
  <c r="Q43" i="2"/>
  <c r="N43" i="2"/>
  <c r="R43" i="2"/>
  <c r="O43" i="2"/>
  <c r="S43" i="2"/>
  <c r="T43" i="2"/>
  <c r="Q42" i="2"/>
  <c r="R42" i="2"/>
  <c r="O42" i="2"/>
  <c r="S42" i="2"/>
  <c r="T42" i="2"/>
  <c r="T27" i="2"/>
  <c r="M26" i="2"/>
  <c r="Q26" i="2"/>
  <c r="N26" i="2"/>
  <c r="R26" i="2"/>
  <c r="O26" i="2"/>
  <c r="S26" i="2"/>
  <c r="T26" i="2"/>
  <c r="M25" i="2"/>
  <c r="Q25" i="2"/>
  <c r="N25" i="2"/>
  <c r="R25" i="2"/>
  <c r="O25" i="2"/>
  <c r="S25" i="2"/>
  <c r="T25" i="2"/>
  <c r="M24" i="2"/>
  <c r="Q24" i="2"/>
  <c r="N24" i="2"/>
  <c r="R24" i="2"/>
  <c r="O24" i="2"/>
  <c r="S24" i="2"/>
  <c r="T24" i="2"/>
  <c r="M7" i="2"/>
  <c r="Q7" i="2"/>
  <c r="N7" i="2"/>
  <c r="R7" i="2"/>
  <c r="O7" i="2"/>
  <c r="S7" i="2"/>
  <c r="T7" i="2"/>
  <c r="M23" i="2"/>
  <c r="Q23" i="2"/>
  <c r="N23" i="2"/>
  <c r="R23" i="2"/>
  <c r="O23" i="2"/>
  <c r="S23" i="2"/>
  <c r="T23" i="2"/>
  <c r="M22" i="2"/>
  <c r="Q22" i="2"/>
  <c r="N22" i="2"/>
  <c r="R22" i="2"/>
  <c r="O22" i="2"/>
  <c r="S22" i="2"/>
  <c r="T22" i="2"/>
  <c r="M21" i="2"/>
  <c r="Q21" i="2"/>
  <c r="N21" i="2"/>
  <c r="R21" i="2"/>
  <c r="O21" i="2"/>
  <c r="S21" i="2"/>
  <c r="T21" i="2"/>
  <c r="M20" i="2"/>
  <c r="Q20" i="2"/>
  <c r="N20" i="2"/>
  <c r="R20" i="2"/>
  <c r="O20" i="2"/>
  <c r="S20" i="2"/>
  <c r="T20" i="2"/>
  <c r="M6" i="2"/>
  <c r="Q6" i="2"/>
  <c r="N6" i="2"/>
  <c r="R6" i="2"/>
  <c r="O6" i="2"/>
  <c r="S6" i="2"/>
  <c r="T6" i="2"/>
  <c r="M5" i="2"/>
  <c r="Q5" i="2"/>
  <c r="N5" i="2"/>
  <c r="R5" i="2"/>
  <c r="O5" i="2"/>
  <c r="S5" i="2"/>
  <c r="T5" i="2"/>
  <c r="M19" i="2"/>
  <c r="Q19" i="2"/>
  <c r="N19" i="2"/>
  <c r="R19" i="2"/>
  <c r="O19" i="2"/>
  <c r="S19" i="2"/>
  <c r="T19" i="2"/>
  <c r="M18" i="2"/>
  <c r="Q18" i="2"/>
  <c r="N18" i="2"/>
  <c r="R18" i="2"/>
  <c r="O18" i="2"/>
  <c r="S18" i="2"/>
  <c r="T18" i="2"/>
  <c r="M17" i="2"/>
  <c r="Q17" i="2"/>
  <c r="N17" i="2"/>
  <c r="R17" i="2"/>
  <c r="O17" i="2"/>
  <c r="S17" i="2"/>
  <c r="T17" i="2"/>
  <c r="M16" i="2"/>
  <c r="Q16" i="2"/>
  <c r="N16" i="2"/>
  <c r="R16" i="2"/>
  <c r="O16" i="2"/>
  <c r="S16" i="2"/>
  <c r="T16" i="2"/>
  <c r="M15" i="2"/>
  <c r="Q15" i="2"/>
  <c r="N15" i="2"/>
  <c r="R15" i="2"/>
  <c r="O15" i="2"/>
  <c r="S15" i="2"/>
  <c r="T15" i="2"/>
  <c r="M3" i="2"/>
  <c r="Q3" i="2"/>
  <c r="N3" i="2"/>
  <c r="R3" i="2"/>
  <c r="O3" i="2"/>
  <c r="S3" i="2"/>
  <c r="T3" i="2"/>
  <c r="M14" i="2"/>
  <c r="Q14" i="2"/>
  <c r="R14" i="2"/>
  <c r="O14" i="2"/>
  <c r="S14" i="2"/>
  <c r="T14" i="2"/>
  <c r="M13" i="2"/>
  <c r="Q13" i="2"/>
  <c r="R13" i="2"/>
  <c r="O13" i="2"/>
  <c r="S13" i="2"/>
  <c r="T13" i="2"/>
  <c r="M12" i="2"/>
  <c r="Q12" i="2"/>
  <c r="R12" i="2"/>
  <c r="O12" i="2"/>
  <c r="S12" i="2"/>
  <c r="T12" i="2"/>
  <c r="M11" i="2"/>
  <c r="Q11" i="2"/>
  <c r="R11" i="2"/>
  <c r="O11" i="2"/>
  <c r="S11" i="2"/>
  <c r="T11" i="2"/>
  <c r="M4" i="2"/>
  <c r="Q4" i="2"/>
  <c r="R4" i="2"/>
  <c r="O4" i="2"/>
  <c r="S4" i="2"/>
  <c r="T4" i="2"/>
  <c r="M10" i="2"/>
  <c r="Q10" i="2"/>
  <c r="R10" i="2"/>
  <c r="O10" i="2"/>
  <c r="S10" i="2"/>
  <c r="T10" i="2"/>
  <c r="M9" i="2"/>
  <c r="Q9" i="2"/>
  <c r="R9" i="2"/>
  <c r="O9" i="2"/>
  <c r="S9" i="2"/>
  <c r="T9" i="2"/>
  <c r="Q8" i="2"/>
  <c r="R8" i="2"/>
  <c r="O8" i="2"/>
  <c r="S8" i="2"/>
  <c r="T8" i="2"/>
  <c r="T2" i="2"/>
  <c r="C26" i="2"/>
  <c r="G26" i="2"/>
  <c r="D26" i="2"/>
  <c r="H26" i="2"/>
  <c r="E26" i="2"/>
  <c r="I26" i="2"/>
  <c r="J26" i="2"/>
  <c r="C25" i="2"/>
  <c r="G25" i="2"/>
  <c r="D25" i="2"/>
  <c r="H25" i="2"/>
  <c r="E25" i="2"/>
  <c r="I25" i="2"/>
  <c r="J25" i="2"/>
  <c r="C24" i="2"/>
  <c r="G24" i="2"/>
  <c r="D24" i="2"/>
  <c r="H24" i="2"/>
  <c r="E24" i="2"/>
  <c r="I24" i="2"/>
  <c r="J24" i="2"/>
  <c r="C46" i="2"/>
  <c r="G46" i="2"/>
  <c r="D46" i="2"/>
  <c r="H46" i="2"/>
  <c r="E46" i="2"/>
  <c r="I46" i="2"/>
  <c r="J46" i="2"/>
  <c r="C9" i="2"/>
  <c r="G9" i="2"/>
  <c r="D9" i="2"/>
  <c r="H9" i="2"/>
  <c r="E9" i="2"/>
  <c r="I9" i="2"/>
  <c r="J9" i="2"/>
  <c r="C8" i="2"/>
  <c r="G8" i="2"/>
  <c r="D8" i="2"/>
  <c r="H8" i="2"/>
  <c r="E8" i="2"/>
  <c r="I8" i="2"/>
  <c r="J8" i="2"/>
  <c r="C7" i="2"/>
  <c r="G7" i="2"/>
  <c r="D7" i="2"/>
  <c r="H7" i="2"/>
  <c r="E7" i="2"/>
  <c r="I7" i="2"/>
  <c r="J7" i="2"/>
  <c r="C45" i="2"/>
  <c r="G45" i="2"/>
  <c r="D45" i="2"/>
  <c r="H45" i="2"/>
  <c r="E45" i="2"/>
  <c r="I45" i="2"/>
  <c r="J45" i="2"/>
  <c r="C23" i="2"/>
  <c r="G23" i="2"/>
  <c r="D23" i="2"/>
  <c r="H23" i="2"/>
  <c r="E23" i="2"/>
  <c r="I23" i="2"/>
  <c r="J23" i="2"/>
  <c r="C44" i="2"/>
  <c r="G44" i="2"/>
  <c r="D44" i="2"/>
  <c r="H44" i="2"/>
  <c r="E44" i="2"/>
  <c r="I44" i="2"/>
  <c r="J44" i="2"/>
  <c r="C6" i="2"/>
  <c r="G6" i="2"/>
  <c r="D6" i="2"/>
  <c r="H6" i="2"/>
  <c r="E6" i="2"/>
  <c r="I6" i="2"/>
  <c r="J6" i="2"/>
  <c r="C43" i="2"/>
  <c r="G43" i="2"/>
  <c r="D43" i="2"/>
  <c r="H43" i="2"/>
  <c r="E43" i="2"/>
  <c r="I43" i="2"/>
  <c r="J43" i="2"/>
  <c r="C22" i="2"/>
  <c r="G22" i="2"/>
  <c r="D22" i="2"/>
  <c r="H22" i="2"/>
  <c r="E22" i="2"/>
  <c r="I22" i="2"/>
  <c r="J22" i="2"/>
  <c r="C21" i="2"/>
  <c r="G21" i="2"/>
  <c r="D21" i="2"/>
  <c r="H21" i="2"/>
  <c r="E21" i="2"/>
  <c r="I21" i="2"/>
  <c r="J21" i="2"/>
  <c r="C20" i="2"/>
  <c r="G20" i="2"/>
  <c r="D20" i="2"/>
  <c r="H20" i="2"/>
  <c r="E20" i="2"/>
  <c r="I20" i="2"/>
  <c r="J20" i="2"/>
  <c r="C5" i="2"/>
  <c r="G5" i="2"/>
  <c r="D5" i="2"/>
  <c r="H5" i="2"/>
  <c r="E5" i="2"/>
  <c r="I5" i="2"/>
  <c r="J5" i="2"/>
  <c r="C19" i="2"/>
  <c r="G19" i="2"/>
  <c r="D19" i="2"/>
  <c r="H19" i="2"/>
  <c r="E19" i="2"/>
  <c r="I19" i="2"/>
  <c r="J19" i="2"/>
  <c r="C4" i="2"/>
  <c r="G4" i="2"/>
  <c r="D4" i="2"/>
  <c r="H4" i="2"/>
  <c r="E4" i="2"/>
  <c r="I4" i="2"/>
  <c r="J4" i="2"/>
  <c r="C18" i="2"/>
  <c r="G18" i="2"/>
  <c r="D18" i="2"/>
  <c r="H18" i="2"/>
  <c r="E18" i="2"/>
  <c r="I18" i="2"/>
  <c r="J18" i="2"/>
  <c r="C17" i="2"/>
  <c r="G17" i="2"/>
  <c r="D17" i="2"/>
  <c r="H17" i="2"/>
  <c r="E17" i="2"/>
  <c r="I17" i="2"/>
  <c r="J17" i="2"/>
  <c r="C42" i="2"/>
  <c r="G42" i="2"/>
  <c r="D42" i="2"/>
  <c r="H42" i="2"/>
  <c r="E42" i="2"/>
  <c r="I42" i="2"/>
  <c r="J42" i="2"/>
  <c r="C48" i="2"/>
  <c r="G48" i="2"/>
  <c r="D48" i="2"/>
  <c r="H48" i="2"/>
  <c r="E48" i="2"/>
  <c r="J48" i="2"/>
  <c r="C41" i="2"/>
  <c r="G41" i="2"/>
  <c r="D41" i="2"/>
  <c r="H41" i="2"/>
  <c r="E41" i="2"/>
  <c r="I41" i="2"/>
  <c r="J41" i="2"/>
  <c r="C40" i="2"/>
  <c r="G40" i="2"/>
  <c r="D40" i="2"/>
  <c r="H40" i="2"/>
  <c r="E40" i="2"/>
  <c r="I40" i="2"/>
  <c r="J40" i="2"/>
  <c r="C16" i="2"/>
  <c r="G16" i="2"/>
  <c r="D16" i="2"/>
  <c r="H16" i="2"/>
  <c r="E16" i="2"/>
  <c r="I16" i="2"/>
  <c r="J16" i="2"/>
  <c r="C39" i="2"/>
  <c r="G39" i="2"/>
  <c r="D39" i="2"/>
  <c r="H39" i="2"/>
  <c r="E39" i="2"/>
  <c r="I39" i="2"/>
  <c r="J39" i="2"/>
  <c r="C38" i="2"/>
  <c r="G38" i="2"/>
  <c r="D38" i="2"/>
  <c r="H38" i="2"/>
  <c r="E38" i="2"/>
  <c r="I38" i="2"/>
  <c r="J38" i="2"/>
  <c r="C15" i="2"/>
  <c r="G15" i="2"/>
  <c r="D15" i="2"/>
  <c r="H15" i="2"/>
  <c r="E15" i="2"/>
  <c r="I15" i="2"/>
  <c r="J15" i="2"/>
  <c r="C37" i="2"/>
  <c r="G37" i="2"/>
  <c r="D37" i="2"/>
  <c r="H37" i="2"/>
  <c r="E37" i="2"/>
  <c r="I37" i="2"/>
  <c r="J37" i="2"/>
  <c r="C36" i="2"/>
  <c r="G36" i="2"/>
  <c r="D36" i="2"/>
  <c r="H36" i="2"/>
  <c r="E36" i="2"/>
  <c r="I36" i="2"/>
  <c r="J36" i="2"/>
  <c r="C14" i="2"/>
  <c r="G14" i="2"/>
  <c r="D14" i="2"/>
  <c r="H14" i="2"/>
  <c r="E14" i="2"/>
  <c r="I14" i="2"/>
  <c r="J14" i="2"/>
  <c r="C3" i="2"/>
  <c r="G3" i="2"/>
  <c r="D3" i="2"/>
  <c r="H3" i="2"/>
  <c r="E3" i="2"/>
  <c r="I3" i="2"/>
  <c r="J3" i="2"/>
  <c r="C35" i="2"/>
  <c r="G35" i="2"/>
  <c r="D35" i="2"/>
  <c r="H35" i="2"/>
  <c r="E35" i="2"/>
  <c r="I35" i="2"/>
  <c r="J35" i="2"/>
  <c r="C13" i="2"/>
  <c r="G13" i="2"/>
  <c r="D13" i="2"/>
  <c r="H13" i="2"/>
  <c r="E13" i="2"/>
  <c r="I13" i="2"/>
  <c r="J13" i="2"/>
  <c r="C34" i="2"/>
  <c r="G34" i="2"/>
  <c r="D34" i="2"/>
  <c r="H34" i="2"/>
  <c r="E34" i="2"/>
  <c r="I34" i="2"/>
  <c r="J34" i="2"/>
  <c r="C12" i="2"/>
  <c r="G12" i="2"/>
  <c r="D12" i="2"/>
  <c r="H12" i="2"/>
  <c r="E12" i="2"/>
  <c r="I12" i="2"/>
  <c r="J12" i="2"/>
  <c r="C33" i="2"/>
  <c r="G33" i="2"/>
  <c r="D33" i="2"/>
  <c r="H33" i="2"/>
  <c r="E33" i="2"/>
  <c r="I33" i="2"/>
  <c r="J33" i="2"/>
  <c r="C11" i="2"/>
  <c r="G11" i="2"/>
  <c r="D11" i="2"/>
  <c r="H11" i="2"/>
  <c r="E11" i="2"/>
  <c r="I11" i="2"/>
  <c r="J11" i="2"/>
  <c r="C32" i="2"/>
  <c r="G32" i="2"/>
  <c r="D32" i="2"/>
  <c r="H32" i="2"/>
  <c r="E32" i="2"/>
  <c r="I32" i="2"/>
  <c r="J32" i="2"/>
  <c r="D31" i="2"/>
  <c r="H31" i="2"/>
  <c r="E31" i="2"/>
  <c r="G31" i="2"/>
  <c r="J31" i="2"/>
  <c r="D10" i="2"/>
  <c r="H10" i="2"/>
  <c r="E10" i="2"/>
  <c r="I10" i="2"/>
  <c r="G10" i="2"/>
  <c r="J10" i="2"/>
  <c r="D30" i="2"/>
  <c r="H30" i="2"/>
  <c r="E30" i="2"/>
  <c r="I30" i="2"/>
  <c r="G30" i="2"/>
  <c r="J30" i="2"/>
  <c r="G29" i="2"/>
  <c r="H29" i="2"/>
  <c r="I29" i="2"/>
  <c r="J29" i="2"/>
  <c r="G47" i="2"/>
  <c r="H47" i="2"/>
  <c r="J47" i="2"/>
  <c r="G28" i="2"/>
  <c r="H28" i="2"/>
  <c r="I28" i="2"/>
  <c r="J28" i="2"/>
  <c r="G27" i="2"/>
  <c r="H27" i="2"/>
  <c r="I27" i="2"/>
  <c r="J27" i="2"/>
  <c r="V39" i="2"/>
  <c r="V7" i="2"/>
  <c r="V21" i="2"/>
  <c r="V2" i="2"/>
  <c r="L27" i="2"/>
  <c r="L2" i="2"/>
</calcChain>
</file>

<file path=xl/sharedStrings.xml><?xml version="1.0" encoding="utf-8"?>
<sst xmlns="http://schemas.openxmlformats.org/spreadsheetml/2006/main" count="422" uniqueCount="167">
  <si>
    <t>FASE 1</t>
  </si>
  <si>
    <t>Berenjena</t>
  </si>
  <si>
    <t>*VERDURAS y verduras de hoja verde para ensalada (frescas, enlatadas o congeladas)</t>
  </si>
  <si>
    <t>Brócoli</t>
  </si>
  <si>
    <t>Calabacita</t>
  </si>
  <si>
    <t>Calabaza</t>
  </si>
  <si>
    <t>Cebolla morada, blanca y amarilla</t>
  </si>
  <si>
    <t>Champiñones</t>
  </si>
  <si>
    <t>Chilacayote</t>
  </si>
  <si>
    <t>Chile verde</t>
  </si>
  <si>
    <t>Col, todos tipos</t>
  </si>
  <si>
    <t>Espinaca</t>
  </si>
  <si>
    <t>Espirulina</t>
  </si>
  <si>
    <t>Flor de calabaza</t>
  </si>
  <si>
    <t>Germinados</t>
  </si>
  <si>
    <t>Jitomate</t>
  </si>
  <si>
    <t>Lechuga</t>
  </si>
  <si>
    <t>Nabos</t>
  </si>
  <si>
    <t>Nopal</t>
  </si>
  <si>
    <t>Pepino</t>
  </si>
  <si>
    <t>Pimientos</t>
  </si>
  <si>
    <t>Romeritos</t>
  </si>
  <si>
    <t>Tomate verde</t>
  </si>
  <si>
    <t>Zanahoria</t>
  </si>
  <si>
    <t>*FRUTAS (frescas o congeladas)</t>
  </si>
  <si>
    <t>Durazno</t>
  </si>
  <si>
    <t>Fresa</t>
  </si>
  <si>
    <t>Guayaba</t>
  </si>
  <si>
    <t>Higos</t>
  </si>
  <si>
    <t>Kiwi</t>
  </si>
  <si>
    <t>Mandarina</t>
  </si>
  <si>
    <t>Mango</t>
  </si>
  <si>
    <t>Manzanas</t>
  </si>
  <si>
    <t>Melón</t>
  </si>
  <si>
    <t>Melón dulce</t>
  </si>
  <si>
    <t>Moras: zarzamoras, arándanos, frambuesas</t>
  </si>
  <si>
    <t>Naranja</t>
  </si>
  <si>
    <t>Papaya</t>
  </si>
  <si>
    <t>Peras</t>
  </si>
  <si>
    <t>Piña</t>
  </si>
  <si>
    <t>Sandía</t>
  </si>
  <si>
    <t>Toronja</t>
  </si>
  <si>
    <t>*PROTEINA DE ORIGEN ANIMAL</t>
  </si>
  <si>
    <t>Atun blanco enlatado en agua</t>
  </si>
  <si>
    <t>Aves de cacería: perdiz, faisán</t>
  </si>
  <si>
    <t>Gallina de Guinea</t>
  </si>
  <si>
    <t>Pavo: Pechuga, molida magra</t>
  </si>
  <si>
    <t>Pollo: sin piel, sin hueso, carne blanca</t>
  </si>
  <si>
    <t>Sardinas enlatadas en agua</t>
  </si>
  <si>
    <t>Tocino de pavo (libre de nitratos)</t>
  </si>
  <si>
    <t>*PROTEINA DE ORIGEN VEGETAL</t>
  </si>
  <si>
    <t>Frijoles secos o enlatados: flor de mayo, blancos, negros, bayos, pintos, peruano, alubias y habas</t>
  </si>
  <si>
    <t>Lentejas</t>
  </si>
  <si>
    <t>*CALDOS, HIERBAS, ESPECIAS Y CONDIMENTOS</t>
  </si>
  <si>
    <t>Caldo: res, pollo, verduras</t>
  </si>
  <si>
    <t>Cátsup, sin azucar añadida, sin jarabe de maíz</t>
  </si>
  <si>
    <t>Condimentos naturales: salsa tamari, sal de mar</t>
  </si>
  <si>
    <t>Endulzantes: Stevia, xilitol</t>
  </si>
  <si>
    <t>Extracto de vainilla o de menta</t>
  </si>
  <si>
    <t>Hierbas secas: de todo tipo</t>
  </si>
  <si>
    <t>Jengibre fresco</t>
  </si>
  <si>
    <t>Mostaza: preparada, seca</t>
  </si>
  <si>
    <t>Pepinillos</t>
  </si>
  <si>
    <t>Vinagre: Cualquier tipo</t>
  </si>
  <si>
    <t>*GRANOS Y ALMIDONES</t>
  </si>
  <si>
    <t>Amaranto</t>
  </si>
  <si>
    <t>Arroz integral: arroz, cereal, galletas, pasta</t>
  </si>
  <si>
    <t>Arroz salvaje</t>
  </si>
  <si>
    <t>Avena</t>
  </si>
  <si>
    <t>Cebada</t>
  </si>
  <si>
    <t>Espelta: pan, pasta</t>
  </si>
  <si>
    <t>Harina de cacahuete</t>
  </si>
  <si>
    <t>Leche de arroz</t>
  </si>
  <si>
    <t>Pan de granos germinados</t>
  </si>
  <si>
    <t>Quinoa</t>
  </si>
  <si>
    <t>Tapioca</t>
  </si>
  <si>
    <t>Trigo sarraceno</t>
  </si>
  <si>
    <t>*GRASAS SALUDABLES</t>
  </si>
  <si>
    <t>No incluidas en esta fase</t>
  </si>
  <si>
    <t>Acelga</t>
  </si>
  <si>
    <t>Apio</t>
  </si>
  <si>
    <t>Arúgula</t>
  </si>
  <si>
    <t>Berros</t>
  </si>
  <si>
    <t>Endivias</t>
  </si>
  <si>
    <t>Espárragos</t>
  </si>
  <si>
    <t>Germinado de mostaza</t>
  </si>
  <si>
    <t>Hinojo</t>
  </si>
  <si>
    <t>Ruibarbo</t>
  </si>
  <si>
    <t>Animales de cacería: avestruz, alce, venado</t>
  </si>
  <si>
    <t>Carne de búfalo</t>
  </si>
  <si>
    <t>Carne seca: res, pavo</t>
  </si>
  <si>
    <t>Cordero, cortes magros</t>
  </si>
  <si>
    <t>Embutidos libres de nitratos: pollo, pavo, rosbif</t>
  </si>
  <si>
    <t>Huevos, solo las claras</t>
  </si>
  <si>
    <t>Pavo: pechuga, molida magra</t>
  </si>
  <si>
    <t>Pescado: bacalao, blanco del Nilo, basa, oriental, blanco, barbero</t>
  </si>
  <si>
    <t>No están incluidas en esta fase</t>
  </si>
  <si>
    <t>Hierbas frescas: cilantro, menta, perejil, albahaca, cebollín, eneldo</t>
  </si>
  <si>
    <t>Salsa de rábanos</t>
  </si>
  <si>
    <t>No están incluidos en esta fase</t>
  </si>
  <si>
    <t>No están incluidas en esta fas</t>
  </si>
  <si>
    <t>Aceitunas, de todo tipo</t>
  </si>
  <si>
    <t>Aguacate</t>
  </si>
  <si>
    <t>Alcachofas</t>
  </si>
  <si>
    <t>Alga</t>
  </si>
  <si>
    <t>Calabacitas</t>
  </si>
  <si>
    <t>Cebollas</t>
  </si>
  <si>
    <t>Colecitas de Bruselas</t>
  </si>
  <si>
    <t>Coliflor</t>
  </si>
  <si>
    <t>Jitomates, frescos y enlatados</t>
  </si>
  <si>
    <t>Palmitos, enlatados</t>
  </si>
  <si>
    <t>Rábanos</t>
  </si>
  <si>
    <t>Cerezas</t>
  </si>
  <si>
    <t>Ciruelas</t>
  </si>
  <si>
    <t>Almejas</t>
  </si>
  <si>
    <t>Calamares</t>
  </si>
  <si>
    <t>Callo de hacha</t>
  </si>
  <si>
    <t>Camarones</t>
  </si>
  <si>
    <t>Cangrejo, carne</t>
  </si>
  <si>
    <t>Cerdo; lomo, chuletas</t>
  </si>
  <si>
    <t>Conejo</t>
  </si>
  <si>
    <t>Hígado</t>
  </si>
  <si>
    <t>Huevos enteros</t>
  </si>
  <si>
    <t>Langosta</t>
  </si>
  <si>
    <t>Ostiones</t>
  </si>
  <si>
    <t>Garbanzos</t>
  </si>
  <si>
    <t>Leche de almendra sin endulzar</t>
  </si>
  <si>
    <t>Algarrobo</t>
  </si>
  <si>
    <t>Pasta de jitomate</t>
  </si>
  <si>
    <t>Salsa</t>
  </si>
  <si>
    <t>Aceites: semilla de uva, oliva, ajonjolí</t>
  </si>
  <si>
    <t>Humus</t>
  </si>
  <si>
    <t>Mantequillas y cremas crudas de nueces o semillas</t>
  </si>
  <si>
    <t>Mayonesas de cártamo</t>
  </si>
  <si>
    <t>Nueces, crudas: almendras, castañas, pecanas, pistachos, avellanas, piñones, nueces</t>
  </si>
  <si>
    <t>Semillas, crudas: lino, cáñamo, calabaza, ajonjolí, girasol</t>
  </si>
  <si>
    <t>Tahina</t>
  </si>
  <si>
    <t>FASE 2</t>
  </si>
  <si>
    <t>FASE 3</t>
  </si>
  <si>
    <t>Diente de Leon</t>
  </si>
  <si>
    <t>rúgula</t>
  </si>
  <si>
    <t>Betabel: hojas, raíz / Remolacha</t>
  </si>
  <si>
    <t>Betabel / Remolacha</t>
  </si>
  <si>
    <t>Camote / Batata</t>
  </si>
  <si>
    <t>Cebolla</t>
  </si>
  <si>
    <t>Chayote / Cidra</t>
  </si>
  <si>
    <t>Chícharos / Garbanzo</t>
  </si>
  <si>
    <t>Chícharos japoneses / Edamame</t>
  </si>
  <si>
    <t>Col rizada / Kale</t>
  </si>
  <si>
    <t>Frijoles: habichuelas, peruano, habas</t>
  </si>
  <si>
    <t>Jícama / Papa?</t>
  </si>
  <si>
    <t>Poro / Puerro</t>
  </si>
  <si>
    <t>Chabacano / Albaricoque</t>
  </si>
  <si>
    <t>Tunas / Nopal</t>
  </si>
  <si>
    <t>Salchichas libres de nitratos</t>
  </si>
  <si>
    <t>Salmón, fresco, congelado o ahumado</t>
  </si>
  <si>
    <t>F1</t>
  </si>
  <si>
    <t>F2</t>
  </si>
  <si>
    <t>F3</t>
  </si>
  <si>
    <t>VERDURAS</t>
  </si>
  <si>
    <t>Limón</t>
  </si>
  <si>
    <t>Pescado blanco</t>
  </si>
  <si>
    <t>Res: filete magro</t>
  </si>
  <si>
    <t>Ajo</t>
  </si>
  <si>
    <t>Especias: pimienta, chile triturado, canela, polvo de cacao, comino</t>
  </si>
  <si>
    <t>SI</t>
  </si>
  <si>
    <t>Embutidos libres de nitratos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</si>
</sst>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rgb="FF000000"/>
      <name val="Josefin Sans"/>
    </font>
    <font>
      <sz val="16"/>
      <color rgb="FF000000"/>
      <name val="Josefin Sans"/>
    </font>
    <font>
      <u/>
      <sz val="18"/>
      <color rgb="FF000000"/>
      <name val="Josefin Sans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5" fillId="0" borderId="0" xfId="0" applyFont="1"/>
    <xf numFmtId="0" fontId="1" fillId="3" borderId="2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1" fillId="0" borderId="0" xfId="0" applyFont="1" applyBorder="1"/>
    <xf numFmtId="0" fontId="3" fillId="0" borderId="0" xfId="0" applyFont="1" applyBorder="1"/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wrapText="1"/>
    </xf>
    <xf numFmtId="0" fontId="1" fillId="3" borderId="1" xfId="0" applyFont="1" applyFill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0" xfId="0" applyFont="1" applyFill="1" applyBorder="1"/>
    <xf numFmtId="0" fontId="1" fillId="0" borderId="5" xfId="0" applyFont="1" applyBorder="1"/>
    <xf numFmtId="0" fontId="3" fillId="0" borderId="7" xfId="0" applyFont="1" applyBorder="1"/>
    <xf numFmtId="0" fontId="1" fillId="0" borderId="8" xfId="0" applyFont="1" applyBorder="1"/>
    <xf numFmtId="0" fontId="1" fillId="3" borderId="1" xfId="0" applyFont="1" applyFill="1" applyBorder="1" applyAlignment="1">
      <alignment horizontal="centerContinuous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4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5" xfId="0" applyFont="1" applyBorder="1"/>
    <xf numFmtId="0" fontId="3" fillId="2" borderId="8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9" fillId="2" borderId="17" xfId="0" applyFont="1" applyFill="1" applyBorder="1" applyAlignment="1">
      <alignment horizontal="centerContinuous" wrapText="1"/>
    </xf>
    <xf numFmtId="0" fontId="9" fillId="2" borderId="18" xfId="0" applyFont="1" applyFill="1" applyBorder="1" applyAlignment="1">
      <alignment horizontal="centerContinuous"/>
    </xf>
    <xf numFmtId="0" fontId="9" fillId="2" borderId="19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G127"/>
  <sheetViews>
    <sheetView zoomScale="76" workbookViewId="0">
      <selection activeCell="E7" sqref="E7"/>
    </sheetView>
  </sheetViews>
  <sheetFormatPr baseColWidth="10" defaultRowHeight="21" x14ac:dyDescent="0.25"/>
  <cols>
    <col min="1" max="1" width="10.83203125" style="1"/>
    <col min="2" max="2" width="5.83203125" style="1" customWidth="1"/>
    <col min="3" max="3" width="42.5" style="1" customWidth="1"/>
    <col min="4" max="4" width="5.83203125" style="1" customWidth="1"/>
    <col min="5" max="5" width="42.5" style="1" customWidth="1"/>
    <col min="6" max="6" width="5.83203125" style="1" customWidth="1"/>
    <col min="7" max="7" width="42.5" style="1" customWidth="1"/>
    <col min="8" max="8" width="28.33203125" style="1" customWidth="1"/>
    <col min="9" max="9" width="5.83203125" style="1" customWidth="1"/>
    <col min="10" max="16384" width="10.83203125" style="1"/>
  </cols>
  <sheetData>
    <row r="2" spans="2:7" ht="22" thickBot="1" x14ac:dyDescent="0.3"/>
    <row r="3" spans="2:7" x14ac:dyDescent="0.25">
      <c r="B3" s="20"/>
      <c r="C3" s="4" t="s">
        <v>0</v>
      </c>
      <c r="D3" s="3"/>
      <c r="E3" s="4" t="s">
        <v>137</v>
      </c>
      <c r="F3" s="3"/>
      <c r="G3" s="5" t="s">
        <v>138</v>
      </c>
    </row>
    <row r="4" spans="2:7" s="2" customFormat="1" ht="24" x14ac:dyDescent="0.3">
      <c r="B4" s="33"/>
      <c r="C4" s="34" t="s">
        <v>2</v>
      </c>
      <c r="D4" s="35"/>
      <c r="E4" s="34"/>
      <c r="F4" s="35"/>
      <c r="G4" s="36"/>
    </row>
    <row r="5" spans="2:7" x14ac:dyDescent="0.25">
      <c r="B5" s="9"/>
      <c r="C5" s="7" t="s">
        <v>1</v>
      </c>
      <c r="D5" s="6"/>
      <c r="E5" s="7" t="s">
        <v>79</v>
      </c>
      <c r="F5" s="6"/>
      <c r="G5" s="14" t="s">
        <v>101</v>
      </c>
    </row>
    <row r="6" spans="2:7" x14ac:dyDescent="0.25">
      <c r="B6" s="9"/>
      <c r="C6" s="16" t="s">
        <v>142</v>
      </c>
      <c r="D6" s="6"/>
      <c r="E6" s="16" t="s">
        <v>80</v>
      </c>
      <c r="F6" s="6"/>
      <c r="G6" s="14" t="s">
        <v>139</v>
      </c>
    </row>
    <row r="7" spans="2:7" x14ac:dyDescent="0.25">
      <c r="B7" s="9"/>
      <c r="C7" s="16" t="s">
        <v>3</v>
      </c>
      <c r="D7" s="6"/>
      <c r="E7" s="16" t="s">
        <v>81</v>
      </c>
      <c r="F7" s="6"/>
      <c r="G7" s="14" t="s">
        <v>102</v>
      </c>
    </row>
    <row r="8" spans="2:7" x14ac:dyDescent="0.25">
      <c r="B8" s="9"/>
      <c r="C8" s="7" t="s">
        <v>4</v>
      </c>
      <c r="D8" s="6"/>
      <c r="E8" s="7" t="s">
        <v>82</v>
      </c>
      <c r="F8" s="6"/>
      <c r="G8" s="14" t="s">
        <v>103</v>
      </c>
    </row>
    <row r="9" spans="2:7" x14ac:dyDescent="0.25">
      <c r="B9" s="9"/>
      <c r="C9" s="7" t="s">
        <v>5</v>
      </c>
      <c r="D9" s="6"/>
      <c r="E9" s="16" t="s">
        <v>3</v>
      </c>
      <c r="F9" s="6"/>
      <c r="G9" s="14" t="s">
        <v>104</v>
      </c>
    </row>
    <row r="10" spans="2:7" x14ac:dyDescent="0.25">
      <c r="B10" s="9"/>
      <c r="C10" s="16" t="s">
        <v>143</v>
      </c>
      <c r="D10" s="6"/>
      <c r="E10" s="7"/>
      <c r="F10" s="6"/>
      <c r="G10" s="15" t="s">
        <v>80</v>
      </c>
    </row>
    <row r="11" spans="2:7" x14ac:dyDescent="0.25">
      <c r="B11" s="9"/>
      <c r="C11" s="7" t="s">
        <v>144</v>
      </c>
      <c r="D11" s="6"/>
      <c r="E11" s="7"/>
      <c r="F11" s="6"/>
      <c r="G11" s="15" t="s">
        <v>140</v>
      </c>
    </row>
    <row r="12" spans="2:7" x14ac:dyDescent="0.25">
      <c r="B12" s="9"/>
      <c r="C12" s="16" t="s">
        <v>7</v>
      </c>
      <c r="D12" s="6"/>
      <c r="E12" s="7" t="s">
        <v>6</v>
      </c>
      <c r="F12" s="6"/>
      <c r="G12" s="14" t="s">
        <v>1</v>
      </c>
    </row>
    <row r="13" spans="2:7" x14ac:dyDescent="0.25">
      <c r="B13" s="9"/>
      <c r="C13" s="16" t="s">
        <v>145</v>
      </c>
      <c r="D13" s="6"/>
      <c r="E13" s="16" t="s">
        <v>7</v>
      </c>
      <c r="F13" s="6"/>
      <c r="G13" s="14" t="s">
        <v>82</v>
      </c>
    </row>
    <row r="14" spans="2:7" x14ac:dyDescent="0.25">
      <c r="B14" s="9"/>
      <c r="C14" s="7" t="s">
        <v>146</v>
      </c>
      <c r="D14" s="6"/>
      <c r="E14" s="16" t="s">
        <v>10</v>
      </c>
      <c r="F14" s="6"/>
      <c r="G14" s="15" t="s">
        <v>141</v>
      </c>
    </row>
    <row r="15" spans="2:7" x14ac:dyDescent="0.25">
      <c r="B15" s="9"/>
      <c r="C15" s="7" t="s">
        <v>147</v>
      </c>
      <c r="D15" s="6"/>
      <c r="E15" s="16" t="s">
        <v>148</v>
      </c>
      <c r="F15" s="6"/>
      <c r="G15" s="14" t="s">
        <v>105</v>
      </c>
    </row>
    <row r="16" spans="2:7" x14ac:dyDescent="0.25">
      <c r="B16" s="9"/>
      <c r="C16" s="7" t="s">
        <v>8</v>
      </c>
      <c r="D16" s="6"/>
      <c r="E16" s="7" t="s">
        <v>83</v>
      </c>
      <c r="F16" s="6"/>
      <c r="G16" s="15" t="s">
        <v>143</v>
      </c>
    </row>
    <row r="17" spans="2:7" x14ac:dyDescent="0.25">
      <c r="B17" s="9"/>
      <c r="C17" s="7" t="s">
        <v>9</v>
      </c>
      <c r="D17" s="6"/>
      <c r="E17" s="16" t="s">
        <v>84</v>
      </c>
      <c r="F17" s="6"/>
      <c r="G17" s="14" t="s">
        <v>106</v>
      </c>
    </row>
    <row r="18" spans="2:7" x14ac:dyDescent="0.25">
      <c r="B18" s="9"/>
      <c r="C18" s="16" t="s">
        <v>10</v>
      </c>
      <c r="D18" s="6"/>
      <c r="E18" s="16" t="s">
        <v>11</v>
      </c>
      <c r="F18" s="6"/>
      <c r="G18" s="15" t="s">
        <v>7</v>
      </c>
    </row>
    <row r="19" spans="2:7" x14ac:dyDescent="0.25">
      <c r="B19" s="9"/>
      <c r="C19" s="16" t="s">
        <v>148</v>
      </c>
      <c r="D19" s="6"/>
      <c r="E19" s="7" t="s">
        <v>12</v>
      </c>
      <c r="F19" s="6"/>
      <c r="G19" s="15" t="s">
        <v>145</v>
      </c>
    </row>
    <row r="20" spans="2:7" x14ac:dyDescent="0.25">
      <c r="B20" s="9"/>
      <c r="C20" s="16" t="s">
        <v>11</v>
      </c>
      <c r="D20" s="6"/>
      <c r="E20" s="16" t="s">
        <v>149</v>
      </c>
      <c r="F20" s="6"/>
      <c r="G20" s="14" t="s">
        <v>8</v>
      </c>
    </row>
    <row r="21" spans="2:7" x14ac:dyDescent="0.25">
      <c r="B21" s="9"/>
      <c r="C21" s="7" t="s">
        <v>12</v>
      </c>
      <c r="D21" s="6"/>
      <c r="E21" s="7"/>
      <c r="F21" s="6"/>
      <c r="G21" s="15" t="s">
        <v>10</v>
      </c>
    </row>
    <row r="22" spans="2:7" x14ac:dyDescent="0.25">
      <c r="B22" s="9"/>
      <c r="C22" s="7" t="s">
        <v>13</v>
      </c>
      <c r="D22" s="6"/>
      <c r="E22" s="16" t="s">
        <v>85</v>
      </c>
      <c r="F22" s="6"/>
      <c r="G22" s="15" t="s">
        <v>148</v>
      </c>
    </row>
    <row r="23" spans="2:7" x14ac:dyDescent="0.25">
      <c r="B23" s="9"/>
      <c r="C23" s="16" t="s">
        <v>149</v>
      </c>
      <c r="D23" s="6"/>
      <c r="E23" s="7" t="s">
        <v>86</v>
      </c>
      <c r="F23" s="6"/>
      <c r="G23" s="14" t="s">
        <v>107</v>
      </c>
    </row>
    <row r="24" spans="2:7" x14ac:dyDescent="0.25">
      <c r="B24" s="9"/>
      <c r="C24" s="16" t="s">
        <v>14</v>
      </c>
      <c r="D24" s="6"/>
      <c r="E24" s="7"/>
      <c r="F24" s="6"/>
      <c r="G24" s="14" t="s">
        <v>108</v>
      </c>
    </row>
    <row r="25" spans="2:7" x14ac:dyDescent="0.25">
      <c r="B25" s="9"/>
      <c r="C25" s="16" t="s">
        <v>150</v>
      </c>
      <c r="D25" s="6"/>
      <c r="E25" s="7"/>
      <c r="F25" s="6"/>
      <c r="G25" s="15" t="s">
        <v>84</v>
      </c>
    </row>
    <row r="26" spans="2:7" x14ac:dyDescent="0.25">
      <c r="B26" s="9"/>
      <c r="C26" s="16" t="s">
        <v>15</v>
      </c>
      <c r="D26" s="6"/>
      <c r="E26" s="16" t="s">
        <v>16</v>
      </c>
      <c r="F26" s="6"/>
      <c r="G26" s="14" t="s">
        <v>12</v>
      </c>
    </row>
    <row r="27" spans="2:7" x14ac:dyDescent="0.25">
      <c r="B27" s="9"/>
      <c r="C27" s="16" t="s">
        <v>16</v>
      </c>
      <c r="D27" s="6"/>
      <c r="E27" s="7"/>
      <c r="F27" s="6"/>
      <c r="G27" s="14" t="s">
        <v>13</v>
      </c>
    </row>
    <row r="28" spans="2:7" x14ac:dyDescent="0.25">
      <c r="B28" s="9"/>
      <c r="C28" s="7" t="s">
        <v>17</v>
      </c>
      <c r="D28" s="6"/>
      <c r="E28" s="7"/>
      <c r="F28" s="6"/>
      <c r="G28" s="15" t="s">
        <v>149</v>
      </c>
    </row>
    <row r="29" spans="2:7" x14ac:dyDescent="0.25">
      <c r="B29" s="9"/>
      <c r="C29" s="16" t="s">
        <v>18</v>
      </c>
      <c r="D29" s="6"/>
      <c r="E29" s="16" t="s">
        <v>19</v>
      </c>
      <c r="F29" s="6"/>
      <c r="G29" s="15" t="s">
        <v>14</v>
      </c>
    </row>
    <row r="30" spans="2:7" x14ac:dyDescent="0.25">
      <c r="B30" s="9"/>
      <c r="C30" s="16" t="s">
        <v>19</v>
      </c>
      <c r="D30" s="6"/>
      <c r="E30" s="16" t="s">
        <v>20</v>
      </c>
      <c r="F30" s="6"/>
      <c r="G30" s="14" t="s">
        <v>86</v>
      </c>
    </row>
    <row r="31" spans="2:7" x14ac:dyDescent="0.25">
      <c r="B31" s="9"/>
      <c r="C31" s="16" t="s">
        <v>20</v>
      </c>
      <c r="D31" s="6"/>
      <c r="E31" s="16" t="s">
        <v>151</v>
      </c>
      <c r="F31" s="6"/>
      <c r="G31" s="15" t="s">
        <v>150</v>
      </c>
    </row>
    <row r="32" spans="2:7" x14ac:dyDescent="0.25">
      <c r="B32" s="9"/>
      <c r="C32" s="16" t="s">
        <v>151</v>
      </c>
      <c r="D32" s="6"/>
      <c r="E32" s="6"/>
      <c r="F32" s="6"/>
      <c r="G32" s="15" t="s">
        <v>109</v>
      </c>
    </row>
    <row r="33" spans="2:7" x14ac:dyDescent="0.25">
      <c r="B33" s="9"/>
      <c r="C33" s="7" t="s">
        <v>21</v>
      </c>
      <c r="D33" s="6"/>
      <c r="E33" s="6"/>
      <c r="F33" s="6"/>
      <c r="G33" s="15" t="s">
        <v>16</v>
      </c>
    </row>
    <row r="34" spans="2:7" x14ac:dyDescent="0.25">
      <c r="B34" s="9"/>
      <c r="C34" s="7" t="s">
        <v>22</v>
      </c>
      <c r="D34" s="6"/>
      <c r="E34" s="6"/>
      <c r="F34" s="6"/>
      <c r="G34" s="15" t="s">
        <v>18</v>
      </c>
    </row>
    <row r="35" spans="2:7" x14ac:dyDescent="0.25">
      <c r="B35" s="9"/>
      <c r="C35" s="16" t="s">
        <v>23</v>
      </c>
      <c r="D35" s="6"/>
      <c r="E35" s="6"/>
      <c r="F35" s="6"/>
      <c r="G35" s="14" t="s">
        <v>110</v>
      </c>
    </row>
    <row r="36" spans="2:7" x14ac:dyDescent="0.25">
      <c r="B36" s="9"/>
      <c r="C36" s="6"/>
      <c r="D36" s="6"/>
      <c r="E36" s="6"/>
      <c r="F36" s="6"/>
      <c r="G36" s="15" t="s">
        <v>19</v>
      </c>
    </row>
    <row r="37" spans="2:7" x14ac:dyDescent="0.25">
      <c r="B37" s="9"/>
      <c r="C37" s="6"/>
      <c r="D37" s="6"/>
      <c r="E37" s="6"/>
      <c r="F37" s="6"/>
      <c r="G37" s="15" t="s">
        <v>20</v>
      </c>
    </row>
    <row r="38" spans="2:7" x14ac:dyDescent="0.25">
      <c r="B38" s="9"/>
      <c r="C38" s="6"/>
      <c r="D38" s="6"/>
      <c r="E38" s="6"/>
      <c r="F38" s="6"/>
      <c r="G38" s="15" t="s">
        <v>151</v>
      </c>
    </row>
    <row r="39" spans="2:7" x14ac:dyDescent="0.25">
      <c r="B39" s="9"/>
      <c r="C39" s="6"/>
      <c r="D39" s="6"/>
      <c r="E39" s="6"/>
      <c r="F39" s="6"/>
      <c r="G39" s="14" t="s">
        <v>111</v>
      </c>
    </row>
    <row r="40" spans="2:7" x14ac:dyDescent="0.25">
      <c r="B40" s="9"/>
      <c r="C40" s="6"/>
      <c r="D40" s="6"/>
      <c r="E40" s="6"/>
      <c r="F40" s="6"/>
      <c r="G40" s="14" t="s">
        <v>21</v>
      </c>
    </row>
    <row r="41" spans="2:7" x14ac:dyDescent="0.25">
      <c r="B41" s="9"/>
      <c r="C41" s="6"/>
      <c r="D41" s="6"/>
      <c r="E41" s="6"/>
      <c r="F41" s="6"/>
      <c r="G41" s="14" t="s">
        <v>22</v>
      </c>
    </row>
    <row r="42" spans="2:7" ht="22" thickBot="1" x14ac:dyDescent="0.3">
      <c r="B42" s="10"/>
      <c r="C42" s="11"/>
      <c r="D42" s="11"/>
      <c r="E42" s="11"/>
      <c r="F42" s="11"/>
      <c r="G42" s="37" t="s">
        <v>23</v>
      </c>
    </row>
    <row r="43" spans="2:7" x14ac:dyDescent="0.25">
      <c r="B43" s="20"/>
      <c r="C43" s="4" t="s">
        <v>24</v>
      </c>
      <c r="D43" s="3"/>
      <c r="E43" s="4"/>
      <c r="F43" s="3"/>
      <c r="G43" s="5"/>
    </row>
    <row r="44" spans="2:7" x14ac:dyDescent="0.25">
      <c r="B44" s="9"/>
      <c r="C44" s="7" t="s">
        <v>152</v>
      </c>
      <c r="D44" s="6"/>
      <c r="E44" s="16" t="s">
        <v>160</v>
      </c>
      <c r="F44" s="6"/>
      <c r="G44" s="14" t="s">
        <v>112</v>
      </c>
    </row>
    <row r="45" spans="2:7" x14ac:dyDescent="0.25">
      <c r="B45" s="9"/>
      <c r="C45" s="7" t="s">
        <v>25</v>
      </c>
      <c r="D45" s="6"/>
      <c r="E45" s="7" t="s">
        <v>87</v>
      </c>
      <c r="F45" s="6"/>
      <c r="G45" s="14" t="s">
        <v>113</v>
      </c>
    </row>
    <row r="46" spans="2:7" x14ac:dyDescent="0.25">
      <c r="B46" s="9"/>
      <c r="C46" s="7" t="s">
        <v>26</v>
      </c>
      <c r="D46" s="6"/>
      <c r="E46" s="6"/>
      <c r="F46" s="6"/>
      <c r="G46" s="14" t="s">
        <v>25</v>
      </c>
    </row>
    <row r="47" spans="2:7" x14ac:dyDescent="0.25">
      <c r="B47" s="9"/>
      <c r="C47" s="7" t="s">
        <v>27</v>
      </c>
      <c r="D47" s="6"/>
      <c r="E47" s="6"/>
      <c r="F47" s="6"/>
      <c r="G47" s="16" t="s">
        <v>160</v>
      </c>
    </row>
    <row r="48" spans="2:7" x14ac:dyDescent="0.25">
      <c r="B48" s="9"/>
      <c r="C48" s="7" t="s">
        <v>28</v>
      </c>
      <c r="D48" s="6"/>
      <c r="E48" s="6"/>
      <c r="F48" s="6"/>
      <c r="G48" s="14" t="s">
        <v>35</v>
      </c>
    </row>
    <row r="49" spans="2:7" x14ac:dyDescent="0.25">
      <c r="B49" s="9"/>
      <c r="C49" s="7" t="s">
        <v>29</v>
      </c>
      <c r="D49" s="6"/>
      <c r="E49" s="6"/>
      <c r="F49" s="6"/>
      <c r="G49" s="14" t="s">
        <v>87</v>
      </c>
    </row>
    <row r="50" spans="2:7" x14ac:dyDescent="0.25">
      <c r="B50" s="9"/>
      <c r="C50" s="16" t="s">
        <v>160</v>
      </c>
      <c r="D50" s="6"/>
      <c r="E50" s="6"/>
      <c r="F50" s="6"/>
      <c r="G50" s="14" t="s">
        <v>153</v>
      </c>
    </row>
    <row r="51" spans="2:7" x14ac:dyDescent="0.25">
      <c r="B51" s="9"/>
      <c r="C51" s="7" t="s">
        <v>30</v>
      </c>
      <c r="D51" s="6"/>
      <c r="E51" s="6"/>
      <c r="F51" s="6"/>
      <c r="G51" s="17"/>
    </row>
    <row r="52" spans="2:7" x14ac:dyDescent="0.25">
      <c r="B52" s="9"/>
      <c r="C52" s="7" t="s">
        <v>31</v>
      </c>
      <c r="D52" s="6"/>
      <c r="E52" s="6"/>
      <c r="F52" s="6"/>
      <c r="G52" s="17"/>
    </row>
    <row r="53" spans="2:7" x14ac:dyDescent="0.25">
      <c r="B53" s="9"/>
      <c r="C53" s="7" t="s">
        <v>32</v>
      </c>
      <c r="D53" s="6"/>
      <c r="E53" s="6"/>
      <c r="F53" s="6"/>
      <c r="G53" s="17"/>
    </row>
    <row r="54" spans="2:7" x14ac:dyDescent="0.25">
      <c r="B54" s="9"/>
      <c r="C54" s="7" t="s">
        <v>33</v>
      </c>
      <c r="D54" s="6"/>
      <c r="E54" s="6"/>
      <c r="F54" s="6"/>
      <c r="G54" s="17"/>
    </row>
    <row r="55" spans="2:7" x14ac:dyDescent="0.25">
      <c r="B55" s="9"/>
      <c r="C55" s="7" t="s">
        <v>34</v>
      </c>
      <c r="D55" s="6"/>
      <c r="E55" s="6"/>
      <c r="F55" s="6"/>
      <c r="G55" s="17"/>
    </row>
    <row r="56" spans="2:7" x14ac:dyDescent="0.25">
      <c r="B56" s="9"/>
      <c r="C56" s="7" t="s">
        <v>35</v>
      </c>
      <c r="D56" s="6"/>
      <c r="E56" s="6"/>
      <c r="F56" s="6"/>
      <c r="G56" s="17"/>
    </row>
    <row r="57" spans="2:7" x14ac:dyDescent="0.25">
      <c r="B57" s="9"/>
      <c r="C57" s="7" t="s">
        <v>36</v>
      </c>
      <c r="D57" s="6"/>
      <c r="E57" s="6"/>
      <c r="F57" s="6"/>
      <c r="G57" s="17"/>
    </row>
    <row r="58" spans="2:7" x14ac:dyDescent="0.25">
      <c r="B58" s="9"/>
      <c r="C58" s="7" t="s">
        <v>37</v>
      </c>
      <c r="D58" s="6"/>
      <c r="E58" s="6"/>
      <c r="F58" s="6"/>
      <c r="G58" s="17"/>
    </row>
    <row r="59" spans="2:7" x14ac:dyDescent="0.25">
      <c r="B59" s="9"/>
      <c r="C59" s="7" t="s">
        <v>38</v>
      </c>
      <c r="D59" s="6"/>
      <c r="E59" s="6"/>
      <c r="F59" s="6"/>
      <c r="G59" s="17"/>
    </row>
    <row r="60" spans="2:7" x14ac:dyDescent="0.25">
      <c r="B60" s="9"/>
      <c r="C60" s="7" t="s">
        <v>39</v>
      </c>
      <c r="D60" s="6"/>
      <c r="E60" s="6"/>
      <c r="F60" s="6"/>
      <c r="G60" s="17"/>
    </row>
    <row r="61" spans="2:7" x14ac:dyDescent="0.25">
      <c r="B61" s="9"/>
      <c r="C61" s="7" t="s">
        <v>40</v>
      </c>
      <c r="D61" s="6"/>
      <c r="E61" s="6"/>
      <c r="F61" s="6"/>
      <c r="G61" s="17"/>
    </row>
    <row r="62" spans="2:7" ht="22" thickBot="1" x14ac:dyDescent="0.3">
      <c r="B62" s="10"/>
      <c r="C62" s="18" t="s">
        <v>41</v>
      </c>
      <c r="D62" s="11"/>
      <c r="E62" s="11"/>
      <c r="F62" s="11"/>
      <c r="G62" s="19"/>
    </row>
    <row r="63" spans="2:7" x14ac:dyDescent="0.25">
      <c r="B63" s="20"/>
      <c r="C63" s="4" t="s">
        <v>42</v>
      </c>
      <c r="D63" s="3"/>
      <c r="E63" s="4"/>
      <c r="F63" s="3"/>
      <c r="G63" s="5"/>
    </row>
    <row r="64" spans="2:7" ht="40" x14ac:dyDescent="0.25">
      <c r="B64" s="9"/>
      <c r="C64" s="28" t="s">
        <v>43</v>
      </c>
      <c r="D64" s="29"/>
      <c r="E64" s="28" t="s">
        <v>88</v>
      </c>
      <c r="F64" s="29"/>
      <c r="G64" s="30" t="s">
        <v>114</v>
      </c>
    </row>
    <row r="65" spans="2:7" x14ac:dyDescent="0.25">
      <c r="B65" s="9"/>
      <c r="C65" s="28" t="s">
        <v>44</v>
      </c>
      <c r="D65" s="29"/>
      <c r="E65" s="28" t="s">
        <v>43</v>
      </c>
      <c r="F65" s="29"/>
      <c r="G65" s="30" t="s">
        <v>43</v>
      </c>
    </row>
    <row r="66" spans="2:7" x14ac:dyDescent="0.25">
      <c r="B66" s="9"/>
      <c r="C66" s="28" t="s">
        <v>89</v>
      </c>
      <c r="D66" s="29"/>
      <c r="E66" s="28" t="s">
        <v>89</v>
      </c>
      <c r="F66" s="29"/>
      <c r="G66" s="28" t="s">
        <v>44</v>
      </c>
    </row>
    <row r="67" spans="2:7" x14ac:dyDescent="0.25">
      <c r="B67" s="9"/>
      <c r="C67" s="30" t="s">
        <v>119</v>
      </c>
      <c r="D67" s="29"/>
      <c r="E67" s="28" t="s">
        <v>90</v>
      </c>
      <c r="F67" s="29"/>
      <c r="G67" s="30" t="s">
        <v>115</v>
      </c>
    </row>
    <row r="68" spans="2:7" ht="40" x14ac:dyDescent="0.25">
      <c r="B68" s="9"/>
      <c r="C68" s="28" t="s">
        <v>92</v>
      </c>
      <c r="D68" s="29"/>
      <c r="E68" s="30" t="s">
        <v>119</v>
      </c>
      <c r="F68" s="29"/>
      <c r="G68" s="30" t="s">
        <v>116</v>
      </c>
    </row>
    <row r="69" spans="2:7" x14ac:dyDescent="0.25">
      <c r="B69" s="9"/>
      <c r="C69" s="28" t="s">
        <v>45</v>
      </c>
      <c r="D69" s="29"/>
      <c r="E69" s="28" t="s">
        <v>91</v>
      </c>
      <c r="F69" s="29"/>
      <c r="G69" s="30" t="s">
        <v>117</v>
      </c>
    </row>
    <row r="70" spans="2:7" ht="40" x14ac:dyDescent="0.25">
      <c r="B70" s="9"/>
      <c r="C70" s="28" t="s">
        <v>93</v>
      </c>
      <c r="D70" s="29"/>
      <c r="E70" s="28" t="s">
        <v>92</v>
      </c>
      <c r="F70" s="29"/>
      <c r="G70" s="30" t="s">
        <v>118</v>
      </c>
    </row>
    <row r="71" spans="2:7" x14ac:dyDescent="0.25">
      <c r="B71" s="9"/>
      <c r="C71" s="28" t="s">
        <v>46</v>
      </c>
      <c r="D71" s="29"/>
      <c r="E71" s="28" t="s">
        <v>93</v>
      </c>
      <c r="F71" s="29"/>
      <c r="G71" s="30" t="s">
        <v>89</v>
      </c>
    </row>
    <row r="72" spans="2:7" x14ac:dyDescent="0.25">
      <c r="B72" s="9"/>
      <c r="C72" s="30" t="s">
        <v>161</v>
      </c>
      <c r="D72" s="29"/>
      <c r="E72" s="30" t="s">
        <v>124</v>
      </c>
      <c r="F72" s="29"/>
      <c r="G72" s="30" t="s">
        <v>119</v>
      </c>
    </row>
    <row r="73" spans="2:7" x14ac:dyDescent="0.25">
      <c r="B73" s="9"/>
      <c r="C73" s="28" t="s">
        <v>47</v>
      </c>
      <c r="D73" s="29"/>
      <c r="E73" s="28" t="s">
        <v>94</v>
      </c>
      <c r="F73" s="29"/>
      <c r="G73" s="30" t="s">
        <v>120</v>
      </c>
    </row>
    <row r="74" spans="2:7" ht="40" x14ac:dyDescent="0.25">
      <c r="B74" s="9"/>
      <c r="C74" s="28" t="s">
        <v>162</v>
      </c>
      <c r="D74" s="29"/>
      <c r="E74" s="28" t="s">
        <v>95</v>
      </c>
      <c r="F74" s="29"/>
      <c r="G74" s="28" t="s">
        <v>91</v>
      </c>
    </row>
    <row r="75" spans="2:7" x14ac:dyDescent="0.25">
      <c r="B75" s="9"/>
      <c r="C75" s="30" t="s">
        <v>154</v>
      </c>
      <c r="D75" s="29"/>
      <c r="E75" s="28" t="s">
        <v>47</v>
      </c>
      <c r="F75" s="29"/>
      <c r="G75" s="30" t="s">
        <v>121</v>
      </c>
    </row>
    <row r="76" spans="2:7" x14ac:dyDescent="0.25">
      <c r="B76" s="9"/>
      <c r="C76" s="28" t="s">
        <v>48</v>
      </c>
      <c r="D76" s="29"/>
      <c r="E76" s="28" t="s">
        <v>162</v>
      </c>
      <c r="F76" s="29"/>
      <c r="G76" s="30" t="s">
        <v>122</v>
      </c>
    </row>
    <row r="77" spans="2:7" x14ac:dyDescent="0.25">
      <c r="B77" s="9"/>
      <c r="C77" s="28" t="s">
        <v>49</v>
      </c>
      <c r="D77" s="29"/>
      <c r="E77" s="30" t="s">
        <v>154</v>
      </c>
      <c r="F77" s="29"/>
      <c r="G77" s="30" t="s">
        <v>123</v>
      </c>
    </row>
    <row r="78" spans="2:7" x14ac:dyDescent="0.25">
      <c r="B78" s="9"/>
      <c r="C78" s="28"/>
      <c r="D78" s="29"/>
      <c r="E78" s="28" t="s">
        <v>48</v>
      </c>
      <c r="F78" s="29"/>
      <c r="G78" s="30" t="s">
        <v>124</v>
      </c>
    </row>
    <row r="79" spans="2:7" x14ac:dyDescent="0.25">
      <c r="B79" s="9"/>
      <c r="C79" s="28"/>
      <c r="D79" s="29"/>
      <c r="E79" s="28" t="s">
        <v>49</v>
      </c>
      <c r="F79" s="29"/>
      <c r="G79" s="28" t="s">
        <v>94</v>
      </c>
    </row>
    <row r="80" spans="2:7" x14ac:dyDescent="0.25">
      <c r="B80" s="9"/>
      <c r="C80" s="28"/>
      <c r="D80" s="29"/>
      <c r="E80" s="29"/>
      <c r="F80" s="29"/>
      <c r="G80" s="30" t="s">
        <v>161</v>
      </c>
    </row>
    <row r="81" spans="2:7" x14ac:dyDescent="0.25">
      <c r="B81" s="9"/>
      <c r="C81" s="28"/>
      <c r="D81" s="29"/>
      <c r="E81" s="29"/>
      <c r="F81" s="29"/>
      <c r="G81" t="s">
        <v>47</v>
      </c>
    </row>
    <row r="82" spans="2:7" x14ac:dyDescent="0.25">
      <c r="B82" s="9"/>
      <c r="C82" s="28"/>
      <c r="D82" s="29"/>
      <c r="E82" s="29"/>
      <c r="F82" s="29"/>
      <c r="G82" s="28" t="s">
        <v>162</v>
      </c>
    </row>
    <row r="83" spans="2:7" x14ac:dyDescent="0.25">
      <c r="B83" s="9"/>
      <c r="C83" s="28"/>
      <c r="D83" s="29"/>
      <c r="E83" s="29"/>
      <c r="F83" s="29"/>
      <c r="G83" s="30" t="s">
        <v>154</v>
      </c>
    </row>
    <row r="84" spans="2:7" x14ac:dyDescent="0.25">
      <c r="B84" s="9"/>
      <c r="C84" s="28"/>
      <c r="D84" s="29"/>
      <c r="E84" s="29"/>
      <c r="F84" s="29"/>
      <c r="G84" s="30" t="s">
        <v>155</v>
      </c>
    </row>
    <row r="85" spans="2:7" ht="22" thickBot="1" x14ac:dyDescent="0.3">
      <c r="B85" s="10"/>
      <c r="C85" s="31"/>
      <c r="D85" s="32"/>
      <c r="E85" s="32"/>
      <c r="F85" s="32"/>
      <c r="G85" s="28" t="s">
        <v>48</v>
      </c>
    </row>
    <row r="86" spans="2:7" x14ac:dyDescent="0.25">
      <c r="B86" s="20"/>
      <c r="C86" s="4" t="s">
        <v>50</v>
      </c>
      <c r="D86" s="3"/>
      <c r="E86" s="4"/>
      <c r="F86" s="3"/>
      <c r="G86" s="5"/>
    </row>
    <row r="87" spans="2:7" ht="60" x14ac:dyDescent="0.25">
      <c r="B87" s="9"/>
      <c r="C87" s="21" t="s">
        <v>51</v>
      </c>
      <c r="D87" s="22"/>
      <c r="E87" s="21" t="s">
        <v>96</v>
      </c>
      <c r="F87" s="22"/>
      <c r="G87" s="21" t="s">
        <v>51</v>
      </c>
    </row>
    <row r="88" spans="2:7" x14ac:dyDescent="0.25">
      <c r="B88" s="9"/>
      <c r="C88" s="7" t="s">
        <v>52</v>
      </c>
      <c r="D88" s="6"/>
      <c r="E88" s="6"/>
      <c r="F88" s="6"/>
      <c r="G88" s="14" t="s">
        <v>125</v>
      </c>
    </row>
    <row r="89" spans="2:7" x14ac:dyDescent="0.25">
      <c r="B89" s="9"/>
      <c r="C89" s="7"/>
      <c r="D89" s="6"/>
      <c r="E89" s="6"/>
      <c r="F89" s="6"/>
      <c r="G89" s="14" t="s">
        <v>126</v>
      </c>
    </row>
    <row r="90" spans="2:7" ht="22" thickBot="1" x14ac:dyDescent="0.3">
      <c r="B90" s="10"/>
      <c r="C90" s="18"/>
      <c r="D90" s="11"/>
      <c r="E90" s="11"/>
      <c r="F90" s="11"/>
      <c r="G90" s="27" t="s">
        <v>52</v>
      </c>
    </row>
    <row r="91" spans="2:7" x14ac:dyDescent="0.25">
      <c r="B91" s="20"/>
      <c r="C91" s="4" t="s">
        <v>53</v>
      </c>
      <c r="D91" s="3"/>
      <c r="E91" s="4"/>
      <c r="F91" s="3"/>
      <c r="G91" s="5"/>
    </row>
    <row r="92" spans="2:7" x14ac:dyDescent="0.25">
      <c r="B92" s="9"/>
      <c r="C92" s="21" t="s">
        <v>163</v>
      </c>
      <c r="D92" s="22"/>
      <c r="E92" s="21" t="s">
        <v>163</v>
      </c>
      <c r="F92" s="22"/>
      <c r="G92" s="21" t="s">
        <v>163</v>
      </c>
    </row>
    <row r="93" spans="2:7" x14ac:dyDescent="0.25">
      <c r="B93" s="9"/>
      <c r="C93" s="21" t="s">
        <v>54</v>
      </c>
      <c r="D93" s="22"/>
      <c r="E93" s="21" t="s">
        <v>54</v>
      </c>
      <c r="F93" s="22"/>
      <c r="G93" s="23" t="s">
        <v>127</v>
      </c>
    </row>
    <row r="94" spans="2:7" ht="40" x14ac:dyDescent="0.25">
      <c r="B94" s="9"/>
      <c r="C94" s="21" t="s">
        <v>55</v>
      </c>
      <c r="D94" s="22"/>
      <c r="E94" s="21" t="s">
        <v>55</v>
      </c>
      <c r="F94" s="22"/>
      <c r="G94" s="23" t="s">
        <v>54</v>
      </c>
    </row>
    <row r="95" spans="2:7" ht="40" x14ac:dyDescent="0.25">
      <c r="B95" s="9"/>
      <c r="C95" s="21" t="s">
        <v>56</v>
      </c>
      <c r="D95" s="22"/>
      <c r="E95" s="21" t="s">
        <v>56</v>
      </c>
      <c r="F95" s="22"/>
      <c r="G95" s="23" t="s">
        <v>56</v>
      </c>
    </row>
    <row r="96" spans="2:7" x14ac:dyDescent="0.25">
      <c r="B96" s="9"/>
      <c r="C96" s="21" t="s">
        <v>57</v>
      </c>
      <c r="D96" s="22"/>
      <c r="E96" s="21" t="s">
        <v>57</v>
      </c>
      <c r="F96" s="22"/>
      <c r="G96" s="23" t="s">
        <v>57</v>
      </c>
    </row>
    <row r="97" spans="2:7" x14ac:dyDescent="0.25">
      <c r="B97" s="9"/>
      <c r="C97" t="s">
        <v>164</v>
      </c>
      <c r="D97" s="22"/>
      <c r="E97" t="s">
        <v>164</v>
      </c>
      <c r="F97" s="22"/>
      <c r="G97" t="s">
        <v>164</v>
      </c>
    </row>
    <row r="98" spans="2:7" x14ac:dyDescent="0.25">
      <c r="B98" s="9"/>
      <c r="C98" s="21" t="s">
        <v>58</v>
      </c>
      <c r="D98" s="22"/>
      <c r="E98" s="21" t="s">
        <v>58</v>
      </c>
      <c r="F98" s="22"/>
      <c r="G98" s="23" t="s">
        <v>58</v>
      </c>
    </row>
    <row r="99" spans="2:7" ht="40" x14ac:dyDescent="0.25">
      <c r="B99" s="9"/>
      <c r="C99" s="21" t="s">
        <v>97</v>
      </c>
      <c r="D99" s="22"/>
      <c r="E99" s="21" t="s">
        <v>97</v>
      </c>
      <c r="F99" s="22"/>
      <c r="G99" s="23" t="s">
        <v>97</v>
      </c>
    </row>
    <row r="100" spans="2:7" x14ac:dyDescent="0.25">
      <c r="B100" s="9"/>
      <c r="C100" s="21" t="s">
        <v>59</v>
      </c>
      <c r="D100" s="22"/>
      <c r="E100" s="21" t="s">
        <v>59</v>
      </c>
      <c r="F100" s="22"/>
      <c r="G100" s="23" t="s">
        <v>59</v>
      </c>
    </row>
    <row r="101" spans="2:7" x14ac:dyDescent="0.25">
      <c r="B101" s="9"/>
      <c r="C101" s="21" t="s">
        <v>60</v>
      </c>
      <c r="D101" s="22"/>
      <c r="E101" s="21" t="s">
        <v>60</v>
      </c>
      <c r="F101" s="22"/>
      <c r="G101" s="23" t="s">
        <v>60</v>
      </c>
    </row>
    <row r="102" spans="2:7" x14ac:dyDescent="0.25">
      <c r="B102" s="9"/>
      <c r="C102" s="21" t="s">
        <v>61</v>
      </c>
      <c r="D102" s="22"/>
      <c r="E102" s="21" t="s">
        <v>61</v>
      </c>
      <c r="F102" s="22"/>
      <c r="G102" s="23" t="s">
        <v>128</v>
      </c>
    </row>
    <row r="103" spans="2:7" x14ac:dyDescent="0.25">
      <c r="B103" s="9"/>
      <c r="C103" s="21" t="s">
        <v>62</v>
      </c>
      <c r="D103" s="22"/>
      <c r="E103" s="21" t="s">
        <v>62</v>
      </c>
      <c r="F103" s="22"/>
      <c r="G103" s="23" t="s">
        <v>62</v>
      </c>
    </row>
    <row r="104" spans="2:7" x14ac:dyDescent="0.25">
      <c r="B104" s="9"/>
      <c r="C104" s="21" t="s">
        <v>63</v>
      </c>
      <c r="D104" s="22"/>
      <c r="E104" s="21" t="s">
        <v>98</v>
      </c>
      <c r="F104" s="22"/>
      <c r="G104" s="23" t="s">
        <v>129</v>
      </c>
    </row>
    <row r="105" spans="2:7" ht="22" thickBot="1" x14ac:dyDescent="0.3">
      <c r="B105" s="10"/>
      <c r="C105" s="24"/>
      <c r="D105" s="24"/>
      <c r="E105" s="25" t="s">
        <v>63</v>
      </c>
      <c r="F105" s="24"/>
      <c r="G105" s="26"/>
    </row>
    <row r="106" spans="2:7" x14ac:dyDescent="0.25">
      <c r="B106" s="20"/>
      <c r="C106" s="4" t="s">
        <v>64</v>
      </c>
      <c r="D106" s="3"/>
      <c r="E106" s="4"/>
      <c r="F106" s="3"/>
      <c r="G106" s="5"/>
    </row>
    <row r="107" spans="2:7" x14ac:dyDescent="0.25">
      <c r="B107" s="9"/>
      <c r="C107" s="7" t="s">
        <v>65</v>
      </c>
      <c r="D107" s="6"/>
      <c r="E107" s="7" t="s">
        <v>99</v>
      </c>
      <c r="F107" s="6"/>
      <c r="G107" s="14"/>
    </row>
    <row r="108" spans="2:7" x14ac:dyDescent="0.25">
      <c r="B108" s="9"/>
      <c r="C108" s="7" t="s">
        <v>66</v>
      </c>
      <c r="D108" s="6"/>
      <c r="E108" s="6"/>
      <c r="F108" s="6"/>
      <c r="G108" s="14" t="s">
        <v>67</v>
      </c>
    </row>
    <row r="109" spans="2:7" x14ac:dyDescent="0.25">
      <c r="B109" s="9"/>
      <c r="C109" s="7" t="s">
        <v>67</v>
      </c>
      <c r="D109" s="6"/>
      <c r="E109" s="6"/>
      <c r="F109" s="6"/>
      <c r="G109" s="15" t="s">
        <v>68</v>
      </c>
    </row>
    <row r="110" spans="2:7" x14ac:dyDescent="0.25">
      <c r="B110" s="9"/>
      <c r="C110" s="16" t="s">
        <v>68</v>
      </c>
      <c r="D110" s="6"/>
      <c r="E110" s="6"/>
      <c r="F110" s="6"/>
      <c r="G110" s="14" t="s">
        <v>69</v>
      </c>
    </row>
    <row r="111" spans="2:7" x14ac:dyDescent="0.25">
      <c r="B111" s="9"/>
      <c r="C111" s="7" t="s">
        <v>69</v>
      </c>
      <c r="D111" s="6"/>
      <c r="E111" s="6"/>
      <c r="F111" s="6"/>
      <c r="G111" s="14" t="s">
        <v>73</v>
      </c>
    </row>
    <row r="112" spans="2:7" x14ac:dyDescent="0.25">
      <c r="B112" s="9"/>
      <c r="C112" s="7" t="s">
        <v>70</v>
      </c>
      <c r="D112" s="6"/>
      <c r="E112" s="6"/>
      <c r="F112" s="6"/>
      <c r="G112" s="15" t="s">
        <v>74</v>
      </c>
    </row>
    <row r="113" spans="2:7" x14ac:dyDescent="0.25">
      <c r="B113" s="9"/>
      <c r="C113" s="7" t="s">
        <v>71</v>
      </c>
      <c r="D113" s="6"/>
      <c r="E113" s="6"/>
      <c r="F113" s="6"/>
      <c r="G113" s="17"/>
    </row>
    <row r="114" spans="2:7" x14ac:dyDescent="0.25">
      <c r="B114" s="9"/>
      <c r="C114" s="7" t="s">
        <v>72</v>
      </c>
      <c r="D114" s="6"/>
      <c r="E114" s="6"/>
      <c r="F114" s="6"/>
      <c r="G114" s="17"/>
    </row>
    <row r="115" spans="2:7" x14ac:dyDescent="0.25">
      <c r="B115" s="9"/>
      <c r="C115" s="7" t="s">
        <v>73</v>
      </c>
      <c r="D115" s="6"/>
      <c r="E115" s="6"/>
      <c r="F115" s="6"/>
      <c r="G115" s="17"/>
    </row>
    <row r="116" spans="2:7" x14ac:dyDescent="0.25">
      <c r="B116" s="9"/>
      <c r="C116" s="16" t="s">
        <v>74</v>
      </c>
      <c r="D116" s="6"/>
      <c r="E116" s="6"/>
      <c r="F116" s="6"/>
      <c r="G116" s="17"/>
    </row>
    <row r="117" spans="2:7" x14ac:dyDescent="0.25">
      <c r="B117" s="9"/>
      <c r="C117" s="7" t="s">
        <v>75</v>
      </c>
      <c r="D117" s="6"/>
      <c r="E117" s="6"/>
      <c r="F117" s="6"/>
      <c r="G117" s="17"/>
    </row>
    <row r="118" spans="2:7" ht="22" thickBot="1" x14ac:dyDescent="0.3">
      <c r="B118" s="10"/>
      <c r="C118" s="18" t="s">
        <v>76</v>
      </c>
      <c r="D118" s="11"/>
      <c r="E118" s="11"/>
      <c r="F118" s="11"/>
      <c r="G118" s="19"/>
    </row>
    <row r="119" spans="2:7" x14ac:dyDescent="0.25">
      <c r="B119" s="13"/>
      <c r="C119" s="4" t="s">
        <v>77</v>
      </c>
      <c r="D119" s="3"/>
      <c r="E119" s="4"/>
      <c r="F119" s="3"/>
      <c r="G119" s="5"/>
    </row>
    <row r="120" spans="2:7" x14ac:dyDescent="0.25">
      <c r="B120" s="9"/>
      <c r="C120" s="7" t="s">
        <v>78</v>
      </c>
      <c r="D120" s="6"/>
      <c r="E120" s="7" t="s">
        <v>100</v>
      </c>
      <c r="F120" s="6"/>
      <c r="G120" s="8" t="s">
        <v>130</v>
      </c>
    </row>
    <row r="121" spans="2:7" x14ac:dyDescent="0.25">
      <c r="B121" s="9"/>
      <c r="C121" s="6"/>
      <c r="D121" s="6"/>
      <c r="E121" s="6"/>
      <c r="F121" s="6"/>
      <c r="G121" s="8" t="s">
        <v>102</v>
      </c>
    </row>
    <row r="122" spans="2:7" x14ac:dyDescent="0.25">
      <c r="B122" s="9"/>
      <c r="C122" s="6"/>
      <c r="D122" s="6"/>
      <c r="E122" s="6"/>
      <c r="F122" s="6"/>
      <c r="G122" s="8" t="s">
        <v>131</v>
      </c>
    </row>
    <row r="123" spans="2:7" ht="41" x14ac:dyDescent="0.25">
      <c r="B123" s="9"/>
      <c r="C123" s="6"/>
      <c r="D123" s="6"/>
      <c r="E123" s="6"/>
      <c r="F123" s="6"/>
      <c r="G123" s="8" t="s">
        <v>132</v>
      </c>
    </row>
    <row r="124" spans="2:7" x14ac:dyDescent="0.25">
      <c r="B124" s="9"/>
      <c r="C124" s="6"/>
      <c r="D124" s="6"/>
      <c r="E124" s="6"/>
      <c r="F124" s="6"/>
      <c r="G124" s="8" t="s">
        <v>133</v>
      </c>
    </row>
    <row r="125" spans="2:7" ht="61" x14ac:dyDescent="0.25">
      <c r="B125" s="9"/>
      <c r="C125" s="6"/>
      <c r="D125" s="6"/>
      <c r="E125" s="6"/>
      <c r="F125" s="6"/>
      <c r="G125" s="8" t="s">
        <v>134</v>
      </c>
    </row>
    <row r="126" spans="2:7" ht="41" x14ac:dyDescent="0.25">
      <c r="B126" s="9"/>
      <c r="C126" s="6"/>
      <c r="D126" s="6"/>
      <c r="E126" s="6"/>
      <c r="F126" s="6"/>
      <c r="G126" s="8" t="s">
        <v>135</v>
      </c>
    </row>
    <row r="127" spans="2:7" ht="22" thickBot="1" x14ac:dyDescent="0.3">
      <c r="B127" s="10"/>
      <c r="C127" s="11"/>
      <c r="D127" s="11"/>
      <c r="E127" s="11"/>
      <c r="F127" s="11"/>
      <c r="G127" s="12" t="s">
        <v>136</v>
      </c>
    </row>
  </sheetData>
  <phoneticPr fontId="6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scale="5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55"/>
  <sheetViews>
    <sheetView tabSelected="1" topLeftCell="A15" zoomScale="106" workbookViewId="0">
      <selection activeCell="K18" sqref="K18"/>
    </sheetView>
  </sheetViews>
  <sheetFormatPr baseColWidth="10" defaultRowHeight="16" x14ac:dyDescent="0.2"/>
  <cols>
    <col min="1" max="1" width="4.6640625" style="38" customWidth="1"/>
    <col min="2" max="2" width="17.83203125" style="40" customWidth="1"/>
    <col min="3" max="3" width="13.83203125" style="38" hidden="1" customWidth="1"/>
    <col min="4" max="4" width="14.1640625" style="38" hidden="1" customWidth="1"/>
    <col min="5" max="5" width="5.33203125" style="38" hidden="1" customWidth="1"/>
    <col min="6" max="6" width="0" style="38" hidden="1" customWidth="1"/>
    <col min="7" max="9" width="7.1640625" style="39" customWidth="1"/>
    <col min="10" max="10" width="0" style="38" hidden="1" customWidth="1"/>
    <col min="11" max="11" width="10.83203125" style="38"/>
    <col min="12" max="12" width="22.6640625" style="40" customWidth="1"/>
    <col min="13" max="16" width="0" style="38" hidden="1" customWidth="1"/>
    <col min="17" max="19" width="10.83203125" style="38"/>
    <col min="20" max="20" width="0" style="38" hidden="1" customWidth="1"/>
    <col min="21" max="21" width="10.83203125" style="38"/>
    <col min="22" max="22" width="30.1640625" style="40" customWidth="1"/>
    <col min="23" max="26" width="0" style="38" hidden="1" customWidth="1"/>
    <col min="27" max="29" width="10.83203125" style="38"/>
    <col min="30" max="30" width="0" style="38" hidden="1" customWidth="1"/>
    <col min="31" max="16384" width="10.83203125" style="38"/>
  </cols>
  <sheetData>
    <row r="1" spans="2:30" s="52" customFormat="1" ht="19" x14ac:dyDescent="0.25">
      <c r="B1" s="50"/>
      <c r="C1" s="51" t="s">
        <v>156</v>
      </c>
      <c r="D1" s="51" t="s">
        <v>157</v>
      </c>
      <c r="E1" s="51" t="s">
        <v>158</v>
      </c>
      <c r="F1" s="51"/>
      <c r="G1" s="51" t="s">
        <v>156</v>
      </c>
      <c r="H1" s="51" t="s">
        <v>157</v>
      </c>
      <c r="I1" s="51" t="s">
        <v>158</v>
      </c>
      <c r="L1" s="50"/>
      <c r="M1" s="51" t="s">
        <v>156</v>
      </c>
      <c r="N1" s="51" t="s">
        <v>157</v>
      </c>
      <c r="O1" s="51" t="s">
        <v>158</v>
      </c>
      <c r="P1" s="51"/>
      <c r="Q1" s="51" t="s">
        <v>156</v>
      </c>
      <c r="R1" s="51" t="s">
        <v>157</v>
      </c>
      <c r="S1" s="51" t="s">
        <v>158</v>
      </c>
      <c r="V1" s="50"/>
      <c r="W1" s="51" t="s">
        <v>156</v>
      </c>
      <c r="X1" s="51" t="s">
        <v>157</v>
      </c>
      <c r="Y1" s="51" t="s">
        <v>158</v>
      </c>
      <c r="Z1" s="51"/>
      <c r="AA1" s="51" t="s">
        <v>156</v>
      </c>
      <c r="AB1" s="51" t="s">
        <v>157</v>
      </c>
      <c r="AC1" s="51" t="s">
        <v>158</v>
      </c>
    </row>
    <row r="2" spans="2:30" ht="21" x14ac:dyDescent="0.25">
      <c r="B2" s="47" t="s">
        <v>159</v>
      </c>
      <c r="C2" s="48"/>
      <c r="D2" s="48"/>
      <c r="E2" s="48"/>
      <c r="F2" s="48"/>
      <c r="G2" s="48"/>
      <c r="H2" s="48"/>
      <c r="I2" s="49"/>
      <c r="L2" s="47" t="str">
        <f>Hoja1!C43</f>
        <v>*FRUTAS (frescas o congeladas)</v>
      </c>
      <c r="M2" s="48"/>
      <c r="N2" s="48"/>
      <c r="O2" s="48"/>
      <c r="P2" s="48"/>
      <c r="Q2" s="48"/>
      <c r="R2" s="48"/>
      <c r="S2" s="49"/>
      <c r="T2" s="38">
        <f t="shared" ref="T2" si="0">COUNTIF(Q2:S2,"SI")</f>
        <v>0</v>
      </c>
      <c r="V2" s="47" t="str">
        <f>Hoja1!C86</f>
        <v>*PROTEINA DE ORIGEN VEGETAL</v>
      </c>
      <c r="W2" s="48"/>
      <c r="X2" s="48"/>
      <c r="Y2" s="48"/>
      <c r="Z2" s="48"/>
      <c r="AA2" s="48"/>
      <c r="AB2" s="48"/>
      <c r="AC2" s="49"/>
      <c r="AD2" s="38">
        <f>COUNTIF(AA2:AC2,"SI")</f>
        <v>0</v>
      </c>
    </row>
    <row r="3" spans="2:30" ht="48" x14ac:dyDescent="0.2">
      <c r="B3" s="41" t="s">
        <v>7</v>
      </c>
      <c r="C3" s="38" t="str">
        <f ca="1">LOOKUP($B3,Hoja1!C$5:C$42,Hoja1!C$5:C$35)</f>
        <v>Champiñones</v>
      </c>
      <c r="D3" s="38" t="str">
        <f ca="1">LOOKUP($B3,Hoja1!E$5:E$42,Hoja1!E$5:E$35)</f>
        <v>Champiñones</v>
      </c>
      <c r="E3" s="38" t="str">
        <f ca="1">LOOKUP($B3,Hoja1!G$5:G$42,Hoja1!G$5:G$35)</f>
        <v>Champiñones</v>
      </c>
      <c r="G3" s="39" t="str">
        <f ca="1">IF(EXACT($B3,C3),"SI","-")</f>
        <v>SI</v>
      </c>
      <c r="H3" s="39" t="str">
        <f ca="1">IF(EXACT($B3,D3),"SI","-")</f>
        <v>SI</v>
      </c>
      <c r="I3" s="42" t="str">
        <f ca="1">IF(EXACT($B3,E3),"SI","-")</f>
        <v>SI</v>
      </c>
      <c r="J3" s="38">
        <f ca="1">COUNTIF(G3:I3,"SI")</f>
        <v>3</v>
      </c>
      <c r="L3" s="41" t="s">
        <v>160</v>
      </c>
      <c r="M3" s="38" t="str">
        <f>LOOKUP($L3,Hoja1!C$44:C$62,Hoja1!C$44:C$62)</f>
        <v>Limón</v>
      </c>
      <c r="N3" s="38" t="str">
        <f>LOOKUP($L3,Hoja1!E$44:E$62,Hoja1!E$44:E$62)</f>
        <v>Limón</v>
      </c>
      <c r="O3" s="38" t="str">
        <f>LOOKUP($L3,Hoja1!G$44:G$62,Hoja1!G$44:G$62)</f>
        <v>Limón</v>
      </c>
      <c r="Q3" s="39" t="str">
        <f>IF(EXACT($L3,M3),"SI","-")</f>
        <v>SI</v>
      </c>
      <c r="R3" s="39" t="str">
        <f>IF(EXACT($L3,N3),"SI","-")</f>
        <v>SI</v>
      </c>
      <c r="S3" s="42" t="str">
        <f>IF(EXACT($L3,O3),"SI","-")</f>
        <v>SI</v>
      </c>
      <c r="T3" s="38">
        <f>COUNTIF(Q3:S3,"SI")</f>
        <v>3</v>
      </c>
      <c r="V3" s="53" t="s">
        <v>51</v>
      </c>
      <c r="W3" s="54" t="str">
        <f>LOOKUP($V3,Hoja1!C$87:C$90,Hoja1!C$87:C$90)</f>
        <v>Frijoles secos o enlatados: flor de mayo, blancos, negros, bayos, pintos, peruano, alubias y habas</v>
      </c>
      <c r="X3" s="54"/>
      <c r="Y3" s="54" t="str">
        <f>LOOKUP($V3,Hoja1!G$87:G$90,Hoja1!G$87:G$90)</f>
        <v>Frijoles secos o enlatados: flor de mayo, blancos, negros, bayos, pintos, peruano, alubias y habas</v>
      </c>
      <c r="Z3" s="54"/>
      <c r="AA3" s="55" t="str">
        <f>IF(EXACT($V3,W3),"SI","-")</f>
        <v>SI</v>
      </c>
      <c r="AB3" s="55" t="str">
        <f>IF(EXACT($V3,X3),"SI","-")</f>
        <v>-</v>
      </c>
      <c r="AC3" s="56" t="str">
        <f>IF(EXACT($V3,Y3),"SI","-")</f>
        <v>SI</v>
      </c>
      <c r="AD3" s="38">
        <f>COUNTIF(AA3:AC3,"SI")</f>
        <v>2</v>
      </c>
    </row>
    <row r="4" spans="2:30" x14ac:dyDescent="0.2">
      <c r="B4" s="41" t="s">
        <v>12</v>
      </c>
      <c r="C4" s="38" t="str">
        <f ca="1">LOOKUP($B4,Hoja1!C$5:C$42,Hoja1!C$5:C$35)</f>
        <v>Espirulina</v>
      </c>
      <c r="D4" s="38" t="str">
        <f ca="1">LOOKUP($B4,Hoja1!E$5:E$42,Hoja1!E$5:E$35)</f>
        <v>Espirulina</v>
      </c>
      <c r="E4" s="38" t="str">
        <f ca="1">LOOKUP($B4,Hoja1!G$5:G$42,Hoja1!G$5:G$35)</f>
        <v>Espirulina</v>
      </c>
      <c r="G4" s="39" t="str">
        <f ca="1">IF(EXACT($B4,C4),"SI","-")</f>
        <v>SI</v>
      </c>
      <c r="H4" s="39" t="str">
        <f ca="1">IF(EXACT($B4,D4),"SI","-")</f>
        <v>SI</v>
      </c>
      <c r="I4" s="42" t="str">
        <f ca="1">IF(EXACT($B4,E4),"SI","-")</f>
        <v>SI</v>
      </c>
      <c r="J4" s="38">
        <f ca="1">COUNTIF(G4:I4,"SI")</f>
        <v>3</v>
      </c>
      <c r="L4" s="41" t="s">
        <v>25</v>
      </c>
      <c r="M4" s="38" t="str">
        <f>LOOKUP($L4,Hoja1!C$44:C$62,Hoja1!C$44:C$62)</f>
        <v>Durazno</v>
      </c>
      <c r="O4" s="38" t="str">
        <f>LOOKUP($L4,Hoja1!G$44:G$62,Hoja1!G$44:G$62)</f>
        <v>Durazno</v>
      </c>
      <c r="Q4" s="39" t="str">
        <f>IF(EXACT($L4,M4),"SI","-")</f>
        <v>SI</v>
      </c>
      <c r="R4" s="39" t="str">
        <f>IF(EXACT($L4,N4),"SI","-")</f>
        <v>-</v>
      </c>
      <c r="S4" s="42" t="str">
        <f>IF(EXACT($L4,O4),"SI","-")</f>
        <v>SI</v>
      </c>
      <c r="T4" s="38">
        <f>COUNTIF(Q4:S4,"SI")</f>
        <v>2</v>
      </c>
      <c r="V4" s="41" t="s">
        <v>52</v>
      </c>
      <c r="W4" s="38" t="str">
        <f>LOOKUP($V4,Hoja1!C$87:C$90,Hoja1!C$87:C$90)</f>
        <v>Lentejas</v>
      </c>
      <c r="Y4" s="38" t="str">
        <f>LOOKUP($V4,Hoja1!G$87:G$90,Hoja1!G$87:G$90)</f>
        <v>Lentejas</v>
      </c>
      <c r="AA4" s="39" t="str">
        <f>IF(EXACT($V4,W4),"SI","-")</f>
        <v>SI</v>
      </c>
      <c r="AB4" s="39" t="str">
        <f>IF(EXACT($V4,X4),"SI","-")</f>
        <v>-</v>
      </c>
      <c r="AC4" s="42" t="str">
        <f>IF(EXACT($V4,Y4),"SI","-")</f>
        <v>SI</v>
      </c>
      <c r="AD4" s="38">
        <f>COUNTIF(AA4:AC4,"SI")</f>
        <v>2</v>
      </c>
    </row>
    <row r="5" spans="2:30" ht="48" x14ac:dyDescent="0.2">
      <c r="B5" s="41" t="s">
        <v>149</v>
      </c>
      <c r="C5" s="38" t="str">
        <f ca="1">LOOKUP($B5,Hoja1!C$5:C$42,Hoja1!C$5:C$35)</f>
        <v>Frijoles: habichuelas, peruano, habas</v>
      </c>
      <c r="D5" s="38" t="str">
        <f ca="1">LOOKUP($B5,Hoja1!E$5:E$42,Hoja1!E$5:E$35)</f>
        <v>Frijoles: habichuelas, peruano, habas</v>
      </c>
      <c r="E5" s="38" t="str">
        <f ca="1">LOOKUP($B5,Hoja1!G$5:G$42,Hoja1!G$5:G$35)</f>
        <v>Frijoles: habichuelas, peruano, habas</v>
      </c>
      <c r="G5" s="39" t="str">
        <f ca="1">IF(EXACT($B5,C5),"SI","-")</f>
        <v>SI</v>
      </c>
      <c r="H5" s="39" t="str">
        <f ca="1">IF(EXACT($B5,D5),"SI","-")</f>
        <v>SI</v>
      </c>
      <c r="I5" s="42" t="str">
        <f ca="1">IF(EXACT($B5,E5),"SI","-")</f>
        <v>SI</v>
      </c>
      <c r="J5" s="38">
        <f ca="1">COUNTIF(G5:I5,"SI")</f>
        <v>3</v>
      </c>
      <c r="L5" s="41" t="s">
        <v>35</v>
      </c>
      <c r="M5" s="38" t="str">
        <f>LOOKUP($L5,Hoja1!C$44:C$62,Hoja1!C$44:C$62)</f>
        <v>Moras: zarzamoras, arándanos, frambuesas</v>
      </c>
      <c r="N5" s="38" t="str">
        <f>LOOKUP($L5,Hoja1!E$44:E$62,Hoja1!E$44:E$62)</f>
        <v>Limón</v>
      </c>
      <c r="O5" s="38" t="str">
        <f>LOOKUP($L5,Hoja1!G$44:G$62,Hoja1!G$44:G$62)</f>
        <v>Moras: zarzamoras, arándanos, frambuesas</v>
      </c>
      <c r="Q5" s="39" t="str">
        <f>IF(EXACT($L5,M5),"SI","-")</f>
        <v>SI</v>
      </c>
      <c r="R5" s="39" t="str">
        <f>IF(EXACT($L5,N5),"SI","-")</f>
        <v>-</v>
      </c>
      <c r="S5" s="42" t="str">
        <f>IF(EXACT($L5,O5),"SI","-")</f>
        <v>SI</v>
      </c>
      <c r="T5" s="38">
        <f>COUNTIF(Q5:S5,"SI")</f>
        <v>2</v>
      </c>
      <c r="V5" s="41" t="s">
        <v>125</v>
      </c>
      <c r="W5" s="38" t="str">
        <f>LOOKUP($V5,Hoja1!C$87:C$90,Hoja1!C$87:C$90)</f>
        <v>Frijoles secos o enlatados: flor de mayo, blancos, negros, bayos, pintos, peruano, alubias y habas</v>
      </c>
      <c r="Y5" s="38" t="str">
        <f>LOOKUP($V5,Hoja1!G$87:G$90,Hoja1!G$87:G$90)</f>
        <v>Garbanzos</v>
      </c>
      <c r="AA5" s="39" t="str">
        <f>IF(EXACT($V5,W5),"SI","-")</f>
        <v>-</v>
      </c>
      <c r="AB5" s="39" t="str">
        <f>IF(EXACT($V5,X5),"SI","-")</f>
        <v>-</v>
      </c>
      <c r="AC5" s="42" t="str">
        <f>IF(EXACT($V5,Y5),"SI","-")</f>
        <v>SI</v>
      </c>
      <c r="AD5" s="38">
        <f>COUNTIF(AA5:AC5,"SI")</f>
        <v>1</v>
      </c>
    </row>
    <row r="6" spans="2:30" ht="32" x14ac:dyDescent="0.2">
      <c r="B6" s="41" t="s">
        <v>16</v>
      </c>
      <c r="C6" s="38" t="str">
        <f ca="1">LOOKUP($B6,Hoja1!C$5:C$42,Hoja1!C$5:C$35)</f>
        <v>Lechuga</v>
      </c>
      <c r="D6" s="38" t="str">
        <f ca="1">LOOKUP($B6,Hoja1!E$5:E$42,Hoja1!E$5:E$35)</f>
        <v>Lechuga</v>
      </c>
      <c r="E6" s="38" t="str">
        <f ca="1">LOOKUP($B6,Hoja1!G$5:G$42,Hoja1!G$5:G$35)</f>
        <v>Lechuga</v>
      </c>
      <c r="G6" s="39" t="str">
        <f ca="1">IF(EXACT($B6,C6),"SI","-")</f>
        <v>SI</v>
      </c>
      <c r="H6" s="39" t="str">
        <f ca="1">IF(EXACT($B6,D6),"SI","-")</f>
        <v>SI</v>
      </c>
      <c r="I6" s="42" t="str">
        <f ca="1">IF(EXACT($B6,E6),"SI","-")</f>
        <v>SI</v>
      </c>
      <c r="J6" s="38">
        <f ca="1">COUNTIF(G6:I6,"SI")</f>
        <v>3</v>
      </c>
      <c r="L6" s="41" t="s">
        <v>35</v>
      </c>
      <c r="M6" s="38" t="str">
        <f>LOOKUP($L6,Hoja1!C$44:C$62,Hoja1!C$44:C$62)</f>
        <v>Moras: zarzamoras, arándanos, frambuesas</v>
      </c>
      <c r="N6" s="38" t="str">
        <f>LOOKUP($L6,Hoja1!E$44:E$62,Hoja1!E$44:E$62)</f>
        <v>Limón</v>
      </c>
      <c r="O6" s="38" t="str">
        <f>LOOKUP($L6,Hoja1!G$44:G$62,Hoja1!G$44:G$62)</f>
        <v>Moras: zarzamoras, arándanos, frambuesas</v>
      </c>
      <c r="Q6" s="39" t="str">
        <f>IF(EXACT($L6,M6),"SI","-")</f>
        <v>SI</v>
      </c>
      <c r="R6" s="39" t="str">
        <f>IF(EXACT($L6,N6),"SI","-")</f>
        <v>-</v>
      </c>
      <c r="S6" s="42" t="str">
        <f>IF(EXACT($L6,O6),"SI","-")</f>
        <v>SI</v>
      </c>
      <c r="T6" s="38">
        <f>COUNTIF(Q6:S6,"SI")</f>
        <v>2</v>
      </c>
      <c r="V6" s="41" t="s">
        <v>126</v>
      </c>
      <c r="W6" s="38" t="str">
        <f>LOOKUP($V6,Hoja1!C$87:C$90,Hoja1!C$87:C$90)</f>
        <v>Frijoles secos o enlatados: flor de mayo, blancos, negros, bayos, pintos, peruano, alubias y habas</v>
      </c>
      <c r="Y6" s="38" t="str">
        <f>LOOKUP($V6,Hoja1!G$87:G$90,Hoja1!G$87:G$90)</f>
        <v>Leche de almendra sin endulzar</v>
      </c>
      <c r="AA6" s="39" t="str">
        <f>IF(EXACT($V6,W6),"SI","-")</f>
        <v>-</v>
      </c>
      <c r="AB6" s="39" t="str">
        <f>IF(EXACT($V6,X6),"SI","-")</f>
        <v>-</v>
      </c>
      <c r="AC6" s="42" t="str">
        <f>IF(EXACT($V6,Y6),"SI","-")</f>
        <v>SI</v>
      </c>
      <c r="AD6" s="38">
        <f>COUNTIF(AA6:AC6,"SI")</f>
        <v>1</v>
      </c>
    </row>
    <row r="7" spans="2:30" ht="21" x14ac:dyDescent="0.25">
      <c r="B7" s="41" t="s">
        <v>19</v>
      </c>
      <c r="C7" s="38" t="str">
        <f ca="1">LOOKUP($B7,Hoja1!C$5:C$42,Hoja1!C$5:C$35)</f>
        <v>Pepino</v>
      </c>
      <c r="D7" s="38" t="str">
        <f ca="1">LOOKUP($B7,Hoja1!E$5:E$42,Hoja1!E$5:E$35)</f>
        <v>Pepino</v>
      </c>
      <c r="E7" s="38" t="str">
        <f ca="1">LOOKUP($B7,Hoja1!G$5:G$42,Hoja1!G$5:G$35)</f>
        <v>Pepino</v>
      </c>
      <c r="G7" s="39" t="str">
        <f ca="1">IF(EXACT($B7,C7),"SI","-")</f>
        <v>SI</v>
      </c>
      <c r="H7" s="39" t="str">
        <f ca="1">IF(EXACT($B7,D7),"SI","-")</f>
        <v>SI</v>
      </c>
      <c r="I7" s="42" t="str">
        <f ca="1">IF(EXACT($B7,E7),"SI","-")</f>
        <v>SI</v>
      </c>
      <c r="J7" s="38">
        <f ca="1">COUNTIF(G7:I7,"SI")</f>
        <v>3</v>
      </c>
      <c r="L7" s="41" t="s">
        <v>87</v>
      </c>
      <c r="M7" s="38" t="str">
        <f>LOOKUP($L7,Hoja1!C$44:C$62,Hoja1!C$44:C$62)</f>
        <v>Piña</v>
      </c>
      <c r="N7" s="38" t="str">
        <f>LOOKUP($L7,Hoja1!E$44:E$62,Hoja1!E$44:E$62)</f>
        <v>Ruibarbo</v>
      </c>
      <c r="O7" s="38" t="str">
        <f>LOOKUP($L7,Hoja1!G$44:G$62,Hoja1!G$44:G$62)</f>
        <v>Ruibarbo</v>
      </c>
      <c r="Q7" s="39" t="str">
        <f>IF(EXACT($L7,M7),"SI","-")</f>
        <v>-</v>
      </c>
      <c r="R7" s="39" t="str">
        <f>IF(EXACT($L7,N7),"SI","-")</f>
        <v>SI</v>
      </c>
      <c r="S7" s="42" t="str">
        <f>IF(EXACT($L7,O7),"SI","-")</f>
        <v>SI</v>
      </c>
      <c r="T7" s="38">
        <f>COUNTIF(Q7:S7,"SI")</f>
        <v>2</v>
      </c>
      <c r="V7" s="47" t="str">
        <f>Hoja1!C106</f>
        <v>*GRANOS Y ALMIDONES</v>
      </c>
      <c r="W7" s="48"/>
      <c r="X7" s="48"/>
      <c r="Y7" s="48"/>
      <c r="Z7" s="48"/>
      <c r="AA7" s="48"/>
      <c r="AB7" s="48"/>
      <c r="AC7" s="49"/>
      <c r="AD7" s="38">
        <f>COUNTIF(AA21:AC21,"SI")</f>
        <v>0</v>
      </c>
    </row>
    <row r="8" spans="2:30" x14ac:dyDescent="0.2">
      <c r="B8" s="41" t="s">
        <v>20</v>
      </c>
      <c r="C8" s="38" t="str">
        <f ca="1">LOOKUP($B8,Hoja1!C$5:C$42,Hoja1!C$5:C$35)</f>
        <v>Pimientos</v>
      </c>
      <c r="D8" s="38" t="str">
        <f ca="1">LOOKUP($B8,Hoja1!E$5:E$42,Hoja1!E$5:E$35)</f>
        <v>Pimientos</v>
      </c>
      <c r="E8" s="38" t="str">
        <f ca="1">LOOKUP($B8,Hoja1!G$5:G$42,Hoja1!G$5:G$35)</f>
        <v>Pimientos</v>
      </c>
      <c r="G8" s="39" t="str">
        <f ca="1">IF(EXACT($B8,C8),"SI","-")</f>
        <v>SI</v>
      </c>
      <c r="H8" s="39" t="str">
        <f ca="1">IF(EXACT($B8,D8),"SI","-")</f>
        <v>SI</v>
      </c>
      <c r="I8" s="42" t="str">
        <f ca="1">IF(EXACT($B8,E8),"SI","-")</f>
        <v>SI</v>
      </c>
      <c r="J8" s="38">
        <f ca="1">COUNTIF(G8:I8,"SI")</f>
        <v>3</v>
      </c>
      <c r="L8" s="41" t="s">
        <v>112</v>
      </c>
      <c r="O8" s="38" t="str">
        <f>LOOKUP($L8,Hoja1!G$44:G$62,Hoja1!G$44:G$62)</f>
        <v>Cerezas</v>
      </c>
      <c r="Q8" s="39" t="str">
        <f>IF(EXACT($L8,M8),"SI","-")</f>
        <v>-</v>
      </c>
      <c r="R8" s="39" t="str">
        <f>IF(EXACT($L8,N8),"SI","-")</f>
        <v>-</v>
      </c>
      <c r="S8" s="42" t="str">
        <f>IF(EXACT($L8,O8),"SI","-")</f>
        <v>SI</v>
      </c>
      <c r="T8" s="38">
        <f>COUNTIF(Q8:S8,"SI")</f>
        <v>1</v>
      </c>
      <c r="V8" s="53" t="s">
        <v>67</v>
      </c>
      <c r="W8" s="54" t="str">
        <f>LOOKUP($V8,Hoja1!C$107:C$118,Hoja1!C$107:C$118)</f>
        <v>Arroz salvaje</v>
      </c>
      <c r="X8" s="54"/>
      <c r="Y8" s="54" t="str">
        <f>LOOKUP($V8,Hoja1!G$107:G$118,Hoja1!G$107:G$118)</f>
        <v>Arroz salvaje</v>
      </c>
      <c r="Z8" s="54"/>
      <c r="AA8" s="55" t="str">
        <f>IF(EXACT($V8,W8),"SI","-")</f>
        <v>SI</v>
      </c>
      <c r="AB8" s="55" t="str">
        <f>IF(EXACT($V8,X8),"SI","-")</f>
        <v>-</v>
      </c>
      <c r="AC8" s="56" t="str">
        <f>IF(EXACT($V8,Y8),"SI","-")</f>
        <v>SI</v>
      </c>
      <c r="AD8" s="38">
        <f>COUNTIF(AA22:AC22,"SI")</f>
        <v>3</v>
      </c>
    </row>
    <row r="9" spans="2:30" x14ac:dyDescent="0.2">
      <c r="B9" s="41" t="s">
        <v>151</v>
      </c>
      <c r="C9" s="38" t="str">
        <f ca="1">LOOKUP($B9,Hoja1!C$5:C$42,Hoja1!C$5:C$35)</f>
        <v>Poro / Puerro</v>
      </c>
      <c r="D9" s="38" t="str">
        <f ca="1">LOOKUP($B9,Hoja1!E$5:E$42,Hoja1!E$5:E$35)</f>
        <v>Poro / Puerro</v>
      </c>
      <c r="E9" s="38" t="str">
        <f ca="1">LOOKUP($B9,Hoja1!G$5:G$42,Hoja1!G$5:G$35)</f>
        <v>Poro / Puerro</v>
      </c>
      <c r="G9" s="39" t="str">
        <f ca="1">IF(EXACT($B9,C9),"SI","-")</f>
        <v>SI</v>
      </c>
      <c r="H9" s="39" t="str">
        <f ca="1">IF(EXACT($B9,D9),"SI","-")</f>
        <v>SI</v>
      </c>
      <c r="I9" s="42" t="str">
        <f ca="1">IF(EXACT($B9,E9),"SI","-")</f>
        <v>SI</v>
      </c>
      <c r="J9" s="38">
        <f ca="1">COUNTIF(G9:I9,"SI")</f>
        <v>3</v>
      </c>
      <c r="L9" s="41" t="s">
        <v>152</v>
      </c>
      <c r="M9" s="38" t="str">
        <f>LOOKUP($L9,Hoja1!C$44:C$62,Hoja1!C$44:C$62)</f>
        <v>Chabacano / Albaricoque</v>
      </c>
      <c r="O9" s="38" t="str">
        <f>LOOKUP($L9,Hoja1!G$44:G$62,Hoja1!G$44:G$62)</f>
        <v>Cerezas</v>
      </c>
      <c r="Q9" s="39" t="str">
        <f>IF(EXACT($L9,M9),"SI","-")</f>
        <v>SI</v>
      </c>
      <c r="R9" s="39" t="str">
        <f>IF(EXACT($L9,N9),"SI","-")</f>
        <v>-</v>
      </c>
      <c r="S9" s="42" t="str">
        <f>IF(EXACT($L9,O9),"SI","-")</f>
        <v>-</v>
      </c>
      <c r="T9" s="38">
        <f>COUNTIF(Q9:S9,"SI")</f>
        <v>1</v>
      </c>
      <c r="V9" s="41" t="s">
        <v>67</v>
      </c>
      <c r="W9" s="38" t="str">
        <f>LOOKUP($V9,Hoja1!C$107:C$118,Hoja1!C$107:C$118)</f>
        <v>Arroz salvaje</v>
      </c>
      <c r="Y9" s="38" t="str">
        <f>LOOKUP($V9,Hoja1!G$107:G$118,Hoja1!G$107:G$118)</f>
        <v>Arroz salvaje</v>
      </c>
      <c r="AA9" s="39" t="str">
        <f>IF(EXACT($V9,W9),"SI","-")</f>
        <v>SI</v>
      </c>
      <c r="AB9" s="39" t="str">
        <f>IF(EXACT($V9,X9),"SI","-")</f>
        <v>-</v>
      </c>
      <c r="AC9" s="42" t="str">
        <f>IF(EXACT($V9,Y9),"SI","-")</f>
        <v>SI</v>
      </c>
      <c r="AD9" s="38">
        <f>COUNTIF(AA23:AC23,"SI")</f>
        <v>3</v>
      </c>
    </row>
    <row r="10" spans="2:30" x14ac:dyDescent="0.2">
      <c r="B10" s="41" t="s">
        <v>80</v>
      </c>
      <c r="D10" s="38" t="str">
        <f ca="1">LOOKUP($B10,Hoja1!E$5:E$42,Hoja1!E$5:E$35)</f>
        <v>Apio</v>
      </c>
      <c r="E10" s="38" t="str">
        <f ca="1">LOOKUP($B10,Hoja1!G$5:G$42,Hoja1!G$5:G$35)</f>
        <v>Apio</v>
      </c>
      <c r="G10" s="39" t="str">
        <f>IF(EXACT($B10,C10),"SI","-")</f>
        <v>-</v>
      </c>
      <c r="H10" s="39" t="str">
        <f ca="1">IF(EXACT($B10,D10),"SI","-")</f>
        <v>SI</v>
      </c>
      <c r="I10" s="42" t="str">
        <f ca="1">IF(EXACT($B10,E10),"SI","-")</f>
        <v>SI</v>
      </c>
      <c r="J10" s="38">
        <f ca="1">COUNTIF(G10:I10,"SI")</f>
        <v>2</v>
      </c>
      <c r="L10" s="41" t="s">
        <v>113</v>
      </c>
      <c r="M10" s="38" t="str">
        <f>LOOKUP($L10,Hoja1!C$44:C$62,Hoja1!C$44:C$62)</f>
        <v>Chabacano / Albaricoque</v>
      </c>
      <c r="O10" s="38" t="str">
        <f>LOOKUP($L10,Hoja1!G$44:G$62,Hoja1!G$44:G$62)</f>
        <v>Ciruelas</v>
      </c>
      <c r="Q10" s="39" t="str">
        <f>IF(EXACT($L10,M10),"SI","-")</f>
        <v>-</v>
      </c>
      <c r="R10" s="39" t="str">
        <f>IF(EXACT($L10,N10),"SI","-")</f>
        <v>-</v>
      </c>
      <c r="S10" s="42" t="str">
        <f>IF(EXACT($L10,O10),"SI","-")</f>
        <v>SI</v>
      </c>
      <c r="T10" s="38">
        <f>COUNTIF(Q10:S10,"SI")</f>
        <v>1</v>
      </c>
      <c r="V10" s="41" t="s">
        <v>68</v>
      </c>
      <c r="W10" s="38" t="str">
        <f>LOOKUP($V10,Hoja1!C$107:C$118,Hoja1!C$107:C$118)</f>
        <v>Avena</v>
      </c>
      <c r="Y10" s="38" t="str">
        <f>LOOKUP($V10,Hoja1!G$107:G$118,Hoja1!G$107:G$118)</f>
        <v>Avena</v>
      </c>
      <c r="AA10" s="39" t="str">
        <f>IF(EXACT($V10,W10),"SI","-")</f>
        <v>SI</v>
      </c>
      <c r="AB10" s="39" t="str">
        <f>IF(EXACT($V10,X10),"SI","-")</f>
        <v>-</v>
      </c>
      <c r="AC10" s="42" t="str">
        <f>IF(EXACT($V10,Y10),"SI","-")</f>
        <v>SI</v>
      </c>
      <c r="AD10" s="38">
        <f>COUNTIF(AA24:AC24,"SI")</f>
        <v>3</v>
      </c>
    </row>
    <row r="11" spans="2:30" x14ac:dyDescent="0.2">
      <c r="B11" s="41" t="s">
        <v>82</v>
      </c>
      <c r="C11" s="38" t="str">
        <f ca="1">LOOKUP($B11,Hoja1!C$5:C$42,Hoja1!C$5:C$35)</f>
        <v>Berenjena</v>
      </c>
      <c r="D11" s="38" t="str">
        <f ca="1">LOOKUP($B11,Hoja1!E$5:E$42,Hoja1!E$5:E$35)</f>
        <v>Berros</v>
      </c>
      <c r="E11" s="38" t="str">
        <f ca="1">LOOKUP($B11,Hoja1!G$5:G$42,Hoja1!G$5:G$35)</f>
        <v>Berros</v>
      </c>
      <c r="G11" s="39" t="str">
        <f ca="1">IF(EXACT($B11,C11),"SI","-")</f>
        <v>-</v>
      </c>
      <c r="H11" s="39" t="str">
        <f ca="1">IF(EXACT($B11,D11),"SI","-")</f>
        <v>SI</v>
      </c>
      <c r="I11" s="42" t="str">
        <f ca="1">IF(EXACT($B11,E11),"SI","-")</f>
        <v>SI</v>
      </c>
      <c r="J11" s="38">
        <f ca="1">COUNTIF(G11:I11,"SI")</f>
        <v>2</v>
      </c>
      <c r="L11" s="41" t="s">
        <v>26</v>
      </c>
      <c r="M11" s="38" t="str">
        <f>LOOKUP($L11,Hoja1!C$44:C$62,Hoja1!C$44:C$62)</f>
        <v>Fresa</v>
      </c>
      <c r="O11" s="38" t="str">
        <f>LOOKUP($L11,Hoja1!G$44:G$62,Hoja1!G$44:G$62)</f>
        <v>Durazno</v>
      </c>
      <c r="Q11" s="39" t="str">
        <f>IF(EXACT($L11,M11),"SI","-")</f>
        <v>SI</v>
      </c>
      <c r="R11" s="39" t="str">
        <f>IF(EXACT($L11,N11),"SI","-")</f>
        <v>-</v>
      </c>
      <c r="S11" s="42" t="str">
        <f>IF(EXACT($L11,O11),"SI","-")</f>
        <v>-</v>
      </c>
      <c r="T11" s="38">
        <f>COUNTIF(Q11:S11,"SI")</f>
        <v>1</v>
      </c>
      <c r="V11" s="41" t="s">
        <v>69</v>
      </c>
      <c r="W11" s="38" t="str">
        <f>LOOKUP($V11,Hoja1!C$107:C$118,Hoja1!C$107:C$118)</f>
        <v>Cebada</v>
      </c>
      <c r="Y11" s="38" t="str">
        <f>LOOKUP($V11,Hoja1!G$107:G$118,Hoja1!G$107:G$118)</f>
        <v>Cebada</v>
      </c>
      <c r="AA11" s="39" t="str">
        <f>IF(EXACT($V11,W11),"SI","-")</f>
        <v>SI</v>
      </c>
      <c r="AB11" s="39" t="str">
        <f>IF(EXACT($V11,X11),"SI","-")</f>
        <v>-</v>
      </c>
      <c r="AC11" s="42" t="str">
        <f>IF(EXACT($V11,Y11),"SI","-")</f>
        <v>SI</v>
      </c>
      <c r="AD11" s="38">
        <f>COUNTIF(AA25:AC25,"SI")</f>
        <v>3</v>
      </c>
    </row>
    <row r="12" spans="2:30" x14ac:dyDescent="0.2">
      <c r="B12" s="41" t="s">
        <v>3</v>
      </c>
      <c r="C12" s="38" t="str">
        <f ca="1">LOOKUP($B12,Hoja1!C$5:C$42,Hoja1!C$5:C$35)</f>
        <v>Brócoli</v>
      </c>
      <c r="D12" s="38" t="str">
        <f ca="1">LOOKUP($B12,Hoja1!E$5:E$42,Hoja1!E$5:E$35)</f>
        <v>Brócoli</v>
      </c>
      <c r="E12" s="38" t="str">
        <f ca="1">LOOKUP($B12,Hoja1!G$5:G$42,Hoja1!G$5:G$35)</f>
        <v>Betabel: hojas, raíz / Remolacha</v>
      </c>
      <c r="G12" s="39" t="str">
        <f ca="1">IF(EXACT($B12,C12),"SI","-")</f>
        <v>SI</v>
      </c>
      <c r="H12" s="39" t="str">
        <f ca="1">IF(EXACT($B12,D12),"SI","-")</f>
        <v>SI</v>
      </c>
      <c r="I12" s="42" t="str">
        <f ca="1">IF(EXACT($B12,E12),"SI","-")</f>
        <v>-</v>
      </c>
      <c r="J12" s="38">
        <f ca="1">COUNTIF(G12:I12,"SI")</f>
        <v>2</v>
      </c>
      <c r="L12" s="41" t="s">
        <v>27</v>
      </c>
      <c r="M12" s="38" t="str">
        <f>LOOKUP($L12,Hoja1!C$44:C$62,Hoja1!C$44:C$62)</f>
        <v>Guayaba</v>
      </c>
      <c r="O12" s="38" t="str">
        <f>LOOKUP($L12,Hoja1!G$44:G$62,Hoja1!G$44:G$62)</f>
        <v>Durazno</v>
      </c>
      <c r="Q12" s="39" t="str">
        <f>IF(EXACT($L12,M12),"SI","-")</f>
        <v>SI</v>
      </c>
      <c r="R12" s="39" t="str">
        <f>IF(EXACT($L12,N12),"SI","-")</f>
        <v>-</v>
      </c>
      <c r="S12" s="42" t="str">
        <f>IF(EXACT($L12,O12),"SI","-")</f>
        <v>-</v>
      </c>
      <c r="T12" s="38">
        <f>COUNTIF(Q12:S12,"SI")</f>
        <v>1</v>
      </c>
      <c r="V12" s="41" t="s">
        <v>73</v>
      </c>
      <c r="W12" s="38" t="str">
        <f>LOOKUP($V12,Hoja1!C$107:C$118,Hoja1!C$107:C$118)</f>
        <v>Pan de granos germinados</v>
      </c>
      <c r="X12" s="38" t="str">
        <f>LOOKUP($V12,Hoja1!E$107:E$118,Hoja1!E$107:E$118)</f>
        <v>No están incluidos en esta fase</v>
      </c>
      <c r="Y12" s="38" t="str">
        <f>LOOKUP($V12,Hoja1!G$107:G$118,Hoja1!G$107:G$118)</f>
        <v>Pan de granos germinados</v>
      </c>
      <c r="AA12" s="39" t="str">
        <f>IF(EXACT($V12,W12),"SI","-")</f>
        <v>SI</v>
      </c>
      <c r="AB12" s="39" t="str">
        <f>IF(EXACT($V12,X12),"SI","-")</f>
        <v>-</v>
      </c>
      <c r="AC12" s="42" t="str">
        <f>IF(EXACT($V12,Y12),"SI","-")</f>
        <v>SI</v>
      </c>
      <c r="AD12" s="38">
        <f>COUNTIF(AA26:AC26,"SI")</f>
        <v>3</v>
      </c>
    </row>
    <row r="13" spans="2:30" x14ac:dyDescent="0.2">
      <c r="B13" s="41" t="s">
        <v>143</v>
      </c>
      <c r="C13" s="38" t="str">
        <f ca="1">LOOKUP($B13,Hoja1!C$5:C$42,Hoja1!C$5:C$35)</f>
        <v>Camote / Batata</v>
      </c>
      <c r="D13" s="38" t="str">
        <f ca="1">LOOKUP($B13,Hoja1!E$5:E$42,Hoja1!E$5:E$35)</f>
        <v>Brócoli</v>
      </c>
      <c r="E13" s="38" t="str">
        <f ca="1">LOOKUP($B13,Hoja1!G$5:G$42,Hoja1!G$5:G$35)</f>
        <v>Camote / Batata</v>
      </c>
      <c r="G13" s="39" t="str">
        <f ca="1">IF(EXACT($B13,C13),"SI","-")</f>
        <v>SI</v>
      </c>
      <c r="H13" s="39" t="str">
        <f ca="1">IF(EXACT($B13,D13),"SI","-")</f>
        <v>-</v>
      </c>
      <c r="I13" s="42" t="str">
        <f ca="1">IF(EXACT($B13,E13),"SI","-")</f>
        <v>SI</v>
      </c>
      <c r="J13" s="38">
        <f ca="1">COUNTIF(G13:I13,"SI")</f>
        <v>2</v>
      </c>
      <c r="L13" s="41" t="s">
        <v>28</v>
      </c>
      <c r="M13" s="38" t="str">
        <f>LOOKUP($L13,Hoja1!C$44:C$62,Hoja1!C$44:C$62)</f>
        <v>Higos</v>
      </c>
      <c r="O13" s="38" t="str">
        <f>LOOKUP($L13,Hoja1!G$44:G$62,Hoja1!G$44:G$62)</f>
        <v>Durazno</v>
      </c>
      <c r="Q13" s="39" t="str">
        <f>IF(EXACT($L13,M13),"SI","-")</f>
        <v>SI</v>
      </c>
      <c r="R13" s="39" t="str">
        <f>IF(EXACT($L13,N13),"SI","-")</f>
        <v>-</v>
      </c>
      <c r="S13" s="42" t="str">
        <f>IF(EXACT($L13,O13),"SI","-")</f>
        <v>-</v>
      </c>
      <c r="T13" s="38">
        <f>COUNTIF(Q13:S13,"SI")</f>
        <v>1</v>
      </c>
      <c r="V13" s="41" t="s">
        <v>74</v>
      </c>
      <c r="W13" s="38" t="str">
        <f>LOOKUP($V13,Hoja1!C$107:C$118,Hoja1!C$107:C$118)</f>
        <v>Quinoa</v>
      </c>
      <c r="X13" s="38" t="str">
        <f>LOOKUP($V13,Hoja1!E$107:E$118,Hoja1!E$107:E$118)</f>
        <v>No están incluidos en esta fase</v>
      </c>
      <c r="Y13" s="38" t="str">
        <f>LOOKUP($V13,Hoja1!G$107:G$118,Hoja1!G$107:G$118)</f>
        <v>Quinoa</v>
      </c>
      <c r="AA13" s="39" t="str">
        <f>IF(EXACT($V13,W13),"SI","-")</f>
        <v>SI</v>
      </c>
      <c r="AB13" s="39" t="str">
        <f>IF(EXACT($V13,X13),"SI","-")</f>
        <v>-</v>
      </c>
      <c r="AC13" s="42" t="str">
        <f>IF(EXACT($V13,Y13),"SI","-")</f>
        <v>SI</v>
      </c>
      <c r="AD13" s="38">
        <f>COUNTIF(AA27:AC27,"SI")</f>
        <v>3</v>
      </c>
    </row>
    <row r="14" spans="2:30" x14ac:dyDescent="0.2">
      <c r="B14" s="41" t="s">
        <v>145</v>
      </c>
      <c r="C14" s="38" t="str">
        <f ca="1">LOOKUP($B14,Hoja1!C$5:C$42,Hoja1!C$5:C$35)</f>
        <v>Chayote / Cidra</v>
      </c>
      <c r="D14" s="38" t="str">
        <f ca="1">LOOKUP($B14,Hoja1!E$5:E$42,Hoja1!E$5:E$35)</f>
        <v>Champiñones</v>
      </c>
      <c r="E14" s="38" t="str">
        <f ca="1">LOOKUP($B14,Hoja1!G$5:G$42,Hoja1!G$5:G$35)</f>
        <v>Chayote / Cidra</v>
      </c>
      <c r="G14" s="39" t="str">
        <f ca="1">IF(EXACT($B14,C14),"SI","-")</f>
        <v>SI</v>
      </c>
      <c r="H14" s="39" t="str">
        <f ca="1">IF(EXACT($B14,D14),"SI","-")</f>
        <v>-</v>
      </c>
      <c r="I14" s="42" t="str">
        <f ca="1">IF(EXACT($B14,E14),"SI","-")</f>
        <v>SI</v>
      </c>
      <c r="J14" s="38">
        <f ca="1">COUNTIF(G14:I14,"SI")</f>
        <v>2</v>
      </c>
      <c r="L14" s="41" t="s">
        <v>29</v>
      </c>
      <c r="M14" s="38" t="str">
        <f>LOOKUP($L14,Hoja1!C$44:C$62,Hoja1!C$44:C$62)</f>
        <v>Kiwi</v>
      </c>
      <c r="O14" s="38" t="str">
        <f>LOOKUP($L14,Hoja1!G$44:G$62,Hoja1!G$44:G$62)</f>
        <v>Durazno</v>
      </c>
      <c r="Q14" s="39" t="str">
        <f>IF(EXACT($L14,M14),"SI","-")</f>
        <v>SI</v>
      </c>
      <c r="R14" s="39" t="str">
        <f>IF(EXACT($L14,N14),"SI","-")</f>
        <v>-</v>
      </c>
      <c r="S14" s="42" t="str">
        <f>IF(EXACT($L14,O14),"SI","-")</f>
        <v>-</v>
      </c>
      <c r="T14" s="38">
        <f>COUNTIF(Q14:S14,"SI")</f>
        <v>1</v>
      </c>
      <c r="V14" s="41" t="s">
        <v>65</v>
      </c>
      <c r="W14" s="38" t="str">
        <f>LOOKUP($V14,Hoja1!C$107:C$118,Hoja1!C$107:C$118)</f>
        <v>Amaranto</v>
      </c>
      <c r="AA14" s="39" t="str">
        <f>IF(EXACT($V14,W14),"SI","-")</f>
        <v>SI</v>
      </c>
      <c r="AB14" s="39" t="str">
        <f>IF(EXACT($V14,X14),"SI","-")</f>
        <v>-</v>
      </c>
      <c r="AC14" s="42" t="str">
        <f>IF(EXACT($V14,Y14),"SI","-")</f>
        <v>-</v>
      </c>
      <c r="AD14" s="38">
        <f>COUNTIF(AA28:AC28,"SI")</f>
        <v>3</v>
      </c>
    </row>
    <row r="15" spans="2:30" ht="32" x14ac:dyDescent="0.2">
      <c r="B15" s="41" t="s">
        <v>8</v>
      </c>
      <c r="C15" s="38" t="str">
        <f ca="1">LOOKUP($B15,Hoja1!C$5:C$42,Hoja1!C$5:C$35)</f>
        <v>Chilacayote</v>
      </c>
      <c r="D15" s="38" t="str">
        <f ca="1">LOOKUP($B15,Hoja1!E$5:E$42,Hoja1!E$5:E$35)</f>
        <v>Champiñones</v>
      </c>
      <c r="E15" s="38" t="str">
        <f ca="1">LOOKUP($B15,Hoja1!G$5:G$42,Hoja1!G$5:G$35)</f>
        <v>Chilacayote</v>
      </c>
      <c r="G15" s="39" t="str">
        <f ca="1">IF(EXACT($B15,C15),"SI","-")</f>
        <v>SI</v>
      </c>
      <c r="H15" s="39" t="str">
        <f ca="1">IF(EXACT($B15,D15),"SI","-")</f>
        <v>-</v>
      </c>
      <c r="I15" s="42" t="str">
        <f ca="1">IF(EXACT($B15,E15),"SI","-")</f>
        <v>SI</v>
      </c>
      <c r="J15" s="38">
        <f ca="1">COUNTIF(G15:I15,"SI")</f>
        <v>2</v>
      </c>
      <c r="L15" s="41" t="s">
        <v>30</v>
      </c>
      <c r="M15" s="38" t="str">
        <f>LOOKUP($L15,Hoja1!C$44:C$62,Hoja1!C$44:C$62)</f>
        <v>Mandarina</v>
      </c>
      <c r="N15" s="38" t="str">
        <f>LOOKUP($L15,Hoja1!E$44:E$62,Hoja1!E$44:E$62)</f>
        <v>Limón</v>
      </c>
      <c r="O15" s="38" t="str">
        <f>LOOKUP($L15,Hoja1!G$44:G$62,Hoja1!G$44:G$62)</f>
        <v>Limón</v>
      </c>
      <c r="Q15" s="39" t="str">
        <f>IF(EXACT($L15,M15),"SI","-")</f>
        <v>SI</v>
      </c>
      <c r="R15" s="39" t="str">
        <f>IF(EXACT($L15,N15),"SI","-")</f>
        <v>-</v>
      </c>
      <c r="S15" s="42" t="str">
        <f>IF(EXACT($L15,O15),"SI","-")</f>
        <v>-</v>
      </c>
      <c r="T15" s="38">
        <f>COUNTIF(Q15:S15,"SI")</f>
        <v>1</v>
      </c>
      <c r="V15" s="41" t="s">
        <v>66</v>
      </c>
      <c r="W15" s="38" t="str">
        <f>LOOKUP($V15,Hoja1!C$107:C$118,Hoja1!C$107:C$118)</f>
        <v>Arroz integral: arroz, cereal, galletas, pasta</v>
      </c>
      <c r="AA15" s="39" t="str">
        <f>IF(EXACT($V15,W15),"SI","-")</f>
        <v>SI</v>
      </c>
      <c r="AB15" s="39" t="str">
        <f>IF(EXACT($V15,X15),"SI","-")</f>
        <v>-</v>
      </c>
      <c r="AC15" s="42" t="str">
        <f>IF(EXACT($V15,Y15),"SI","-")</f>
        <v>-</v>
      </c>
      <c r="AD15" s="38">
        <f>COUNTIF(AA29:AC29,"SI")</f>
        <v>3</v>
      </c>
    </row>
    <row r="16" spans="2:30" x14ac:dyDescent="0.2">
      <c r="B16" s="41" t="s">
        <v>10</v>
      </c>
      <c r="C16" s="38" t="str">
        <f ca="1">LOOKUP($B16,Hoja1!C$5:C$42,Hoja1!C$5:C$35)</f>
        <v>Col, todos tipos</v>
      </c>
      <c r="D16" s="38" t="str">
        <f ca="1">LOOKUP($B16,Hoja1!E$5:E$42,Hoja1!E$5:E$35)</f>
        <v>Col rizada / Kale</v>
      </c>
      <c r="E16" s="38" t="str">
        <f ca="1">LOOKUP($B16,Hoja1!G$5:G$42,Hoja1!G$5:G$35)</f>
        <v>Col, todos tipos</v>
      </c>
      <c r="G16" s="39" t="str">
        <f ca="1">IF(EXACT($B16,C16),"SI","-")</f>
        <v>SI</v>
      </c>
      <c r="H16" s="39" t="str">
        <f ca="1">IF(EXACT($B16,D16),"SI","-")</f>
        <v>-</v>
      </c>
      <c r="I16" s="42" t="str">
        <f ca="1">IF(EXACT($B16,E16),"SI","-")</f>
        <v>SI</v>
      </c>
      <c r="J16" s="38">
        <f ca="1">COUNTIF(G16:I16,"SI")</f>
        <v>2</v>
      </c>
      <c r="L16" s="41" t="s">
        <v>31</v>
      </c>
      <c r="M16" s="38" t="str">
        <f>LOOKUP($L16,Hoja1!C$44:C$62,Hoja1!C$44:C$62)</f>
        <v>Mango</v>
      </c>
      <c r="N16" s="38" t="str">
        <f>LOOKUP($L16,Hoja1!E$44:E$62,Hoja1!E$44:E$62)</f>
        <v>Limón</v>
      </c>
      <c r="O16" s="38" t="str">
        <f>LOOKUP($L16,Hoja1!G$44:G$62,Hoja1!G$44:G$62)</f>
        <v>Limón</v>
      </c>
      <c r="Q16" s="39" t="str">
        <f>IF(EXACT($L16,M16),"SI","-")</f>
        <v>SI</v>
      </c>
      <c r="R16" s="39" t="str">
        <f>IF(EXACT($L16,N16),"SI","-")</f>
        <v>-</v>
      </c>
      <c r="S16" s="42" t="str">
        <f>IF(EXACT($L16,O16),"SI","-")</f>
        <v>-</v>
      </c>
      <c r="T16" s="38">
        <f>COUNTIF(Q16:S16,"SI")</f>
        <v>1</v>
      </c>
      <c r="V16" s="41" t="s">
        <v>70</v>
      </c>
      <c r="W16" s="38" t="str">
        <f>LOOKUP($V16,Hoja1!C$107:C$118,Hoja1!C$107:C$118)</f>
        <v>Espelta: pan, pasta</v>
      </c>
      <c r="Y16" s="38" t="str">
        <f>LOOKUP($V16,Hoja1!G$107:G$118,Hoja1!G$107:G$118)</f>
        <v>Cebada</v>
      </c>
      <c r="AA16" s="39" t="str">
        <f>IF(EXACT($V16,W16),"SI","-")</f>
        <v>SI</v>
      </c>
      <c r="AB16" s="39" t="str">
        <f>IF(EXACT($V16,X16),"SI","-")</f>
        <v>-</v>
      </c>
      <c r="AC16" s="42" t="str">
        <f>IF(EXACT($V16,Y16),"SI","-")</f>
        <v>-</v>
      </c>
      <c r="AD16" s="38">
        <f>COUNTIF(AA30:AC30,"SI")</f>
        <v>3</v>
      </c>
    </row>
    <row r="17" spans="2:30" x14ac:dyDescent="0.2">
      <c r="B17" s="41" t="s">
        <v>84</v>
      </c>
      <c r="C17" s="38" t="str">
        <f ca="1">LOOKUP($B17,Hoja1!C$5:C$42,Hoja1!C$5:C$35)</f>
        <v>Col rizada / Kale</v>
      </c>
      <c r="D17" s="38" t="str">
        <f ca="1">LOOKUP($B17,Hoja1!E$5:E$42,Hoja1!E$5:E$35)</f>
        <v>Espárragos</v>
      </c>
      <c r="E17" s="38" t="str">
        <f ca="1">LOOKUP($B17,Hoja1!G$5:G$42,Hoja1!G$5:G$35)</f>
        <v>Espárragos</v>
      </c>
      <c r="G17" s="39" t="str">
        <f ca="1">IF(EXACT($B17,C17),"SI","-")</f>
        <v>-</v>
      </c>
      <c r="H17" s="39" t="str">
        <f ca="1">IF(EXACT($B17,D17),"SI","-")</f>
        <v>SI</v>
      </c>
      <c r="I17" s="42" t="str">
        <f ca="1">IF(EXACT($B17,E17),"SI","-")</f>
        <v>SI</v>
      </c>
      <c r="J17" s="38">
        <f ca="1">COUNTIF(G17:I17,"SI")</f>
        <v>2</v>
      </c>
      <c r="L17" s="41" t="s">
        <v>32</v>
      </c>
      <c r="M17" s="38" t="str">
        <f>LOOKUP($L17,Hoja1!C$44:C$62,Hoja1!C$44:C$62)</f>
        <v>Manzanas</v>
      </c>
      <c r="N17" s="38" t="str">
        <f>LOOKUP($L17,Hoja1!E$44:E$62,Hoja1!E$44:E$62)</f>
        <v>Limón</v>
      </c>
      <c r="O17" s="38" t="str">
        <f>LOOKUP($L17,Hoja1!G$44:G$62,Hoja1!G$44:G$62)</f>
        <v>Limón</v>
      </c>
      <c r="Q17" s="39" t="str">
        <f>IF(EXACT($L17,M17),"SI","-")</f>
        <v>SI</v>
      </c>
      <c r="R17" s="39" t="str">
        <f>IF(EXACT($L17,N17),"SI","-")</f>
        <v>-</v>
      </c>
      <c r="S17" s="42" t="str">
        <f>IF(EXACT($L17,O17),"SI","-")</f>
        <v>-</v>
      </c>
      <c r="T17" s="38">
        <f>COUNTIF(Q17:S17,"SI")</f>
        <v>1</v>
      </c>
      <c r="V17" s="41" t="s">
        <v>71</v>
      </c>
      <c r="W17" s="38" t="str">
        <f>LOOKUP($V17,Hoja1!C$107:C$118,Hoja1!C$107:C$118)</f>
        <v>Harina de cacahuete</v>
      </c>
      <c r="Y17" s="38" t="str">
        <f>LOOKUP($V17,Hoja1!G$107:G$118,Hoja1!G$107:G$118)</f>
        <v>Cebada</v>
      </c>
      <c r="AA17" s="39" t="str">
        <f>IF(EXACT($V17,W17),"SI","-")</f>
        <v>SI</v>
      </c>
      <c r="AB17" s="39" t="str">
        <f>IF(EXACT($V17,X17),"SI","-")</f>
        <v>-</v>
      </c>
      <c r="AC17" s="42" t="str">
        <f>IF(EXACT($V17,Y17),"SI","-")</f>
        <v>-</v>
      </c>
      <c r="AD17" s="38">
        <f>COUNTIF(AA31:AC31,"SI")</f>
        <v>3</v>
      </c>
    </row>
    <row r="18" spans="2:30" x14ac:dyDescent="0.2">
      <c r="B18" s="41" t="s">
        <v>11</v>
      </c>
      <c r="C18" s="38" t="str">
        <f ca="1">LOOKUP($B18,Hoja1!C$5:C$42,Hoja1!C$5:C$35)</f>
        <v>Espinaca</v>
      </c>
      <c r="D18" s="38" t="str">
        <f ca="1">LOOKUP($B18,Hoja1!E$5:E$42,Hoja1!E$5:E$35)</f>
        <v>Espinaca</v>
      </c>
      <c r="E18" s="38" t="str">
        <f ca="1">LOOKUP($B18,Hoja1!G$5:G$42,Hoja1!G$5:G$35)</f>
        <v>Espárragos</v>
      </c>
      <c r="G18" s="39" t="str">
        <f ca="1">IF(EXACT($B18,C18),"SI","-")</f>
        <v>SI</v>
      </c>
      <c r="H18" s="39" t="str">
        <f ca="1">IF(EXACT($B18,D18),"SI","-")</f>
        <v>SI</v>
      </c>
      <c r="I18" s="42" t="str">
        <f ca="1">IF(EXACT($B18,E18),"SI","-")</f>
        <v>-</v>
      </c>
      <c r="J18" s="38">
        <f ca="1">COUNTIF(G18:I18,"SI")</f>
        <v>2</v>
      </c>
      <c r="L18" s="41" t="s">
        <v>33</v>
      </c>
      <c r="M18" s="38" t="str">
        <f>LOOKUP($L18,Hoja1!C$44:C$62,Hoja1!C$44:C$62)</f>
        <v>Melón</v>
      </c>
      <c r="N18" s="38" t="str">
        <f>LOOKUP($L18,Hoja1!E$44:E$62,Hoja1!E$44:E$62)</f>
        <v>Limón</v>
      </c>
      <c r="O18" s="38" t="str">
        <f>LOOKUP($L18,Hoja1!G$44:G$62,Hoja1!G$44:G$62)</f>
        <v>Limón</v>
      </c>
      <c r="Q18" s="39" t="str">
        <f>IF(EXACT($L18,M18),"SI","-")</f>
        <v>SI</v>
      </c>
      <c r="R18" s="39" t="str">
        <f>IF(EXACT($L18,N18),"SI","-")</f>
        <v>-</v>
      </c>
      <c r="S18" s="42" t="str">
        <f>IF(EXACT($L18,O18),"SI","-")</f>
        <v>-</v>
      </c>
      <c r="T18" s="38">
        <f>COUNTIF(Q18:S18,"SI")</f>
        <v>1</v>
      </c>
      <c r="V18" s="41" t="s">
        <v>72</v>
      </c>
      <c r="W18" s="38" t="str">
        <f>LOOKUP($V18,Hoja1!C$107:C$118,Hoja1!C$107:C$118)</f>
        <v>Leche de arroz</v>
      </c>
      <c r="Y18" s="38" t="str">
        <f>LOOKUP($V18,Hoja1!G$107:G$118,Hoja1!G$107:G$118)</f>
        <v>Cebada</v>
      </c>
      <c r="AA18" s="39" t="str">
        <f>IF(EXACT($V18,W18),"SI","-")</f>
        <v>SI</v>
      </c>
      <c r="AB18" s="39" t="str">
        <f>IF(EXACT($V18,X18),"SI","-")</f>
        <v>-</v>
      </c>
      <c r="AC18" s="42" t="str">
        <f>IF(EXACT($V18,Y18),"SI","-")</f>
        <v>-</v>
      </c>
      <c r="AD18" s="38">
        <f>COUNTIF(AA32:AC32,"SI")</f>
        <v>2</v>
      </c>
    </row>
    <row r="19" spans="2:30" x14ac:dyDescent="0.2">
      <c r="B19" s="41" t="s">
        <v>13</v>
      </c>
      <c r="C19" s="38" t="str">
        <f ca="1">LOOKUP($B19,Hoja1!C$5:C$42,Hoja1!C$5:C$35)</f>
        <v>Flor de calabaza</v>
      </c>
      <c r="D19" s="38" t="str">
        <f ca="1">LOOKUP($B19,Hoja1!E$5:E$42,Hoja1!E$5:E$35)</f>
        <v>Espirulina</v>
      </c>
      <c r="E19" s="38" t="str">
        <f ca="1">LOOKUP($B19,Hoja1!G$5:G$42,Hoja1!G$5:G$35)</f>
        <v>Flor de calabaza</v>
      </c>
      <c r="G19" s="39" t="str">
        <f ca="1">IF(EXACT($B19,C19),"SI","-")</f>
        <v>SI</v>
      </c>
      <c r="H19" s="39" t="str">
        <f ca="1">IF(EXACT($B19,D19),"SI","-")</f>
        <v>-</v>
      </c>
      <c r="I19" s="42" t="str">
        <f ca="1">IF(EXACT($B19,E19),"SI","-")</f>
        <v>SI</v>
      </c>
      <c r="J19" s="38">
        <f ca="1">COUNTIF(G19:I19,"SI")</f>
        <v>2</v>
      </c>
      <c r="L19" s="41" t="s">
        <v>34</v>
      </c>
      <c r="M19" s="38" t="str">
        <f>LOOKUP($L19,Hoja1!C$44:C$62,Hoja1!C$44:C$62)</f>
        <v>Melón dulce</v>
      </c>
      <c r="N19" s="38" t="str">
        <f>LOOKUP($L19,Hoja1!E$44:E$62,Hoja1!E$44:E$62)</f>
        <v>Limón</v>
      </c>
      <c r="O19" s="38" t="str">
        <f>LOOKUP($L19,Hoja1!G$44:G$62,Hoja1!G$44:G$62)</f>
        <v>Limón</v>
      </c>
      <c r="Q19" s="39" t="str">
        <f>IF(EXACT($L19,M19),"SI","-")</f>
        <v>SI</v>
      </c>
      <c r="R19" s="39" t="str">
        <f>IF(EXACT($L19,N19),"SI","-")</f>
        <v>-</v>
      </c>
      <c r="S19" s="42" t="str">
        <f>IF(EXACT($L19,O19),"SI","-")</f>
        <v>-</v>
      </c>
      <c r="T19" s="38">
        <f>COUNTIF(Q19:S19,"SI")</f>
        <v>1</v>
      </c>
      <c r="V19" s="41" t="s">
        <v>75</v>
      </c>
      <c r="W19" s="38" t="str">
        <f>LOOKUP($V19,Hoja1!C$107:C$118,Hoja1!C$107:C$118)</f>
        <v>Tapioca</v>
      </c>
      <c r="X19" s="38" t="str">
        <f>LOOKUP($V19,Hoja1!E$107:E$118,Hoja1!E$107:E$118)</f>
        <v>No están incluidos en esta fase</v>
      </c>
      <c r="Y19" s="38" t="str">
        <f>LOOKUP($V19,Hoja1!G$107:G$118,Hoja1!G$107:G$118)</f>
        <v>Quinoa</v>
      </c>
      <c r="AA19" s="39" t="str">
        <f>IF(EXACT($V19,W19),"SI","-")</f>
        <v>SI</v>
      </c>
      <c r="AB19" s="39" t="str">
        <f>IF(EXACT($V19,X19),"SI","-")</f>
        <v>-</v>
      </c>
      <c r="AC19" s="42" t="str">
        <f>IF(EXACT($V19,Y19),"SI","-")</f>
        <v>-</v>
      </c>
      <c r="AD19" s="38">
        <f>COUNTIF(AA33:AC33,"SI")</f>
        <v>2</v>
      </c>
    </row>
    <row r="20" spans="2:30" x14ac:dyDescent="0.2">
      <c r="B20" s="41" t="s">
        <v>14</v>
      </c>
      <c r="C20" s="38" t="str">
        <f ca="1">LOOKUP($B20,Hoja1!C$5:C$42,Hoja1!C$5:C$35)</f>
        <v>Germinados</v>
      </c>
      <c r="D20" s="38" t="str">
        <f ca="1">LOOKUP($B20,Hoja1!E$5:E$42,Hoja1!E$5:E$35)</f>
        <v>Germinado de mostaza</v>
      </c>
      <c r="E20" s="38" t="str">
        <f ca="1">LOOKUP($B20,Hoja1!G$5:G$42,Hoja1!G$5:G$35)</f>
        <v>Germinados</v>
      </c>
      <c r="G20" s="39" t="str">
        <f ca="1">IF(EXACT($B20,C20),"SI","-")</f>
        <v>SI</v>
      </c>
      <c r="H20" s="39" t="str">
        <f ca="1">IF(EXACT($B20,D20),"SI","-")</f>
        <v>-</v>
      </c>
      <c r="I20" s="42" t="str">
        <f ca="1">IF(EXACT($B20,E20),"SI","-")</f>
        <v>SI</v>
      </c>
      <c r="J20" s="38">
        <f ca="1">COUNTIF(G20:I20,"SI")</f>
        <v>2</v>
      </c>
      <c r="L20" s="41" t="s">
        <v>36</v>
      </c>
      <c r="M20" s="38" t="str">
        <f>LOOKUP($L20,Hoja1!C$44:C$62,Hoja1!C$44:C$62)</f>
        <v>Naranja</v>
      </c>
      <c r="N20" s="38" t="str">
        <f>LOOKUP($L20,Hoja1!E$44:E$62,Hoja1!E$44:E$62)</f>
        <v>Limón</v>
      </c>
      <c r="O20" s="38" t="str">
        <f>LOOKUP($L20,Hoja1!G$44:G$62,Hoja1!G$44:G$62)</f>
        <v>Moras: zarzamoras, arándanos, frambuesas</v>
      </c>
      <c r="Q20" s="39" t="str">
        <f>IF(EXACT($L20,M20),"SI","-")</f>
        <v>SI</v>
      </c>
      <c r="R20" s="39" t="str">
        <f>IF(EXACT($L20,N20),"SI","-")</f>
        <v>-</v>
      </c>
      <c r="S20" s="42" t="str">
        <f>IF(EXACT($L20,O20),"SI","-")</f>
        <v>-</v>
      </c>
      <c r="T20" s="38">
        <f>COUNTIF(Q20:S20,"SI")</f>
        <v>1</v>
      </c>
      <c r="V20" s="41" t="s">
        <v>76</v>
      </c>
      <c r="W20" s="38" t="str">
        <f>LOOKUP($V20,Hoja1!C$107:C$118,Hoja1!C$107:C$118)</f>
        <v>Trigo sarraceno</v>
      </c>
      <c r="X20" s="38" t="str">
        <f>LOOKUP($V20,Hoja1!E$107:E$118,Hoja1!E$107:E$118)</f>
        <v>No están incluidos en esta fase</v>
      </c>
      <c r="Y20" s="38" t="str">
        <f>LOOKUP($V20,Hoja1!G$107:G$118,Hoja1!G$107:G$118)</f>
        <v>Quinoa</v>
      </c>
      <c r="AA20" s="39" t="str">
        <f>IF(EXACT($V20,W20),"SI","-")</f>
        <v>SI</v>
      </c>
      <c r="AB20" s="39" t="str">
        <f>IF(EXACT($V20,X20),"SI","-")</f>
        <v>-</v>
      </c>
      <c r="AC20" s="42" t="str">
        <f>IF(EXACT($V20,Y20),"SI","-")</f>
        <v>-</v>
      </c>
      <c r="AD20" s="38">
        <f>COUNTIF(AA34:AC34,"SI")</f>
        <v>2</v>
      </c>
    </row>
    <row r="21" spans="2:30" ht="21" x14ac:dyDescent="0.25">
      <c r="B21" s="41" t="s">
        <v>86</v>
      </c>
      <c r="C21" s="38" t="str">
        <f ca="1">LOOKUP($B21,Hoja1!C$5:C$42,Hoja1!C$5:C$35)</f>
        <v>Germinados</v>
      </c>
      <c r="D21" s="38" t="str">
        <f ca="1">LOOKUP($B21,Hoja1!E$5:E$42,Hoja1!E$5:E$35)</f>
        <v>Hinojo</v>
      </c>
      <c r="E21" s="38" t="str">
        <f ca="1">LOOKUP($B21,Hoja1!G$5:G$42,Hoja1!G$5:G$35)</f>
        <v>Hinojo</v>
      </c>
      <c r="G21" s="39" t="str">
        <f ca="1">IF(EXACT($B21,C21),"SI","-")</f>
        <v>-</v>
      </c>
      <c r="H21" s="39" t="str">
        <f ca="1">IF(EXACT($B21,D21),"SI","-")</f>
        <v>SI</v>
      </c>
      <c r="I21" s="42" t="str">
        <f ca="1">IF(EXACT($B21,E21),"SI","-")</f>
        <v>SI</v>
      </c>
      <c r="J21" s="38">
        <f ca="1">COUNTIF(G21:I21,"SI")</f>
        <v>2</v>
      </c>
      <c r="L21" s="41" t="s">
        <v>37</v>
      </c>
      <c r="M21" s="38" t="str">
        <f>LOOKUP($L21,Hoja1!C$44:C$62,Hoja1!C$44:C$62)</f>
        <v>Papaya</v>
      </c>
      <c r="N21" s="38" t="str">
        <f>LOOKUP($L21,Hoja1!E$44:E$62,Hoja1!E$44:E$62)</f>
        <v>Limón</v>
      </c>
      <c r="O21" s="38" t="str">
        <f>LOOKUP($L21,Hoja1!G$44:G$62,Hoja1!G$44:G$62)</f>
        <v>Moras: zarzamoras, arándanos, frambuesas</v>
      </c>
      <c r="Q21" s="39" t="str">
        <f>IF(EXACT($L21,M21),"SI","-")</f>
        <v>SI</v>
      </c>
      <c r="R21" s="39" t="str">
        <f>IF(EXACT($L21,N21),"SI","-")</f>
        <v>-</v>
      </c>
      <c r="S21" s="42" t="str">
        <f>IF(EXACT($L21,O21),"SI","-")</f>
        <v>-</v>
      </c>
      <c r="T21" s="38">
        <f>COUNTIF(Q21:S21,"SI")</f>
        <v>1</v>
      </c>
      <c r="V21" s="47" t="str">
        <f>Hoja1!C91</f>
        <v>*CALDOS, HIERBAS, ESPECIAS Y CONDIMENTOS</v>
      </c>
      <c r="W21" s="48"/>
      <c r="X21" s="48"/>
      <c r="Y21" s="48"/>
      <c r="Z21" s="48"/>
      <c r="AA21" s="48"/>
      <c r="AB21" s="48"/>
      <c r="AC21" s="49"/>
      <c r="AD21" s="38">
        <f>COUNTIF(AA35:AC35,"SI")</f>
        <v>1</v>
      </c>
    </row>
    <row r="22" spans="2:30" x14ac:dyDescent="0.2">
      <c r="B22" s="41" t="s">
        <v>150</v>
      </c>
      <c r="C22" s="38" t="str">
        <f ca="1">LOOKUP($B22,Hoja1!C$5:C$42,Hoja1!C$5:C$35)</f>
        <v>Jícama / Papa?</v>
      </c>
      <c r="D22" s="38" t="str">
        <f ca="1">LOOKUP($B22,Hoja1!E$5:E$42,Hoja1!E$5:E$35)</f>
        <v>Hinojo</v>
      </c>
      <c r="E22" s="38" t="str">
        <f ca="1">LOOKUP($B22,Hoja1!G$5:G$42,Hoja1!G$5:G$35)</f>
        <v>Jícama / Papa?</v>
      </c>
      <c r="G22" s="39" t="str">
        <f ca="1">IF(EXACT($B22,C22),"SI","-")</f>
        <v>SI</v>
      </c>
      <c r="H22" s="39" t="str">
        <f ca="1">IF(EXACT($B22,D22),"SI","-")</f>
        <v>-</v>
      </c>
      <c r="I22" s="42" t="str">
        <f ca="1">IF(EXACT($B22,E22),"SI","-")</f>
        <v>SI</v>
      </c>
      <c r="J22" s="38">
        <f ca="1">COUNTIF(G22:I22,"SI")</f>
        <v>2</v>
      </c>
      <c r="L22" s="41" t="s">
        <v>38</v>
      </c>
      <c r="M22" s="38" t="str">
        <f>LOOKUP($L22,Hoja1!C$44:C$62,Hoja1!C$44:C$62)</f>
        <v>Peras</v>
      </c>
      <c r="N22" s="38" t="str">
        <f>LOOKUP($L22,Hoja1!E$44:E$62,Hoja1!E$44:E$62)</f>
        <v>Limón</v>
      </c>
      <c r="O22" s="38" t="str">
        <f>LOOKUP($L22,Hoja1!G$44:G$62,Hoja1!G$44:G$62)</f>
        <v>Moras: zarzamoras, arándanos, frambuesas</v>
      </c>
      <c r="Q22" s="39" t="str">
        <f>IF(EXACT($L22,M22),"SI","-")</f>
        <v>SI</v>
      </c>
      <c r="R22" s="39" t="str">
        <f>IF(EXACT($L22,N22),"SI","-")</f>
        <v>-</v>
      </c>
      <c r="S22" s="42" t="str">
        <f>IF(EXACT($L22,O22),"SI","-")</f>
        <v>-</v>
      </c>
      <c r="T22" s="38">
        <f>COUNTIF(Q22:S22,"SI")</f>
        <v>1</v>
      </c>
      <c r="V22" s="53" t="s">
        <v>163</v>
      </c>
      <c r="W22" s="54" t="str">
        <f>LOOKUP($V22,Hoja1!C$92:C$105,Hoja1!C$92:C$105)</f>
        <v>Ajo</v>
      </c>
      <c r="X22" s="54" t="str">
        <f>LOOKUP($V22,Hoja1!E$92:E$105,Hoja1!E$92:E$105)</f>
        <v>Ajo</v>
      </c>
      <c r="Y22" s="54" t="str">
        <f>LOOKUP($V22,Hoja1!G$92:G$105,Hoja1!G$92:G$105)</f>
        <v>Ajo</v>
      </c>
      <c r="Z22" s="54"/>
      <c r="AA22" s="55" t="str">
        <f>IF(EXACT($V22,W22),"SI","-")</f>
        <v>SI</v>
      </c>
      <c r="AB22" s="55" t="str">
        <f>IF(EXACT($V22,X22),"SI","-")</f>
        <v>SI</v>
      </c>
      <c r="AC22" s="56" t="str">
        <f>IF(EXACT($V22,Y22),"SI","-")</f>
        <v>SI</v>
      </c>
      <c r="AD22" s="38">
        <f>COUNTIF(AA36:AC36,"SI")</f>
        <v>1</v>
      </c>
    </row>
    <row r="23" spans="2:30" x14ac:dyDescent="0.2">
      <c r="B23" s="41" t="s">
        <v>18</v>
      </c>
      <c r="C23" s="38" t="str">
        <f ca="1">LOOKUP($B23,Hoja1!C$5:C$42,Hoja1!C$5:C$35)</f>
        <v>Nopal</v>
      </c>
      <c r="D23" s="38" t="str">
        <f ca="1">LOOKUP($B23,Hoja1!E$5:E$42,Hoja1!E$5:E$35)</f>
        <v>Lechuga</v>
      </c>
      <c r="E23" s="38" t="str">
        <f ca="1">LOOKUP($B23,Hoja1!G$5:G$42,Hoja1!G$5:G$35)</f>
        <v>Nopal</v>
      </c>
      <c r="G23" s="39" t="str">
        <f ca="1">IF(EXACT($B23,C23),"SI","-")</f>
        <v>SI</v>
      </c>
      <c r="H23" s="39" t="str">
        <f ca="1">IF(EXACT($B23,D23),"SI","-")</f>
        <v>-</v>
      </c>
      <c r="I23" s="42" t="str">
        <f ca="1">IF(EXACT($B23,E23),"SI","-")</f>
        <v>SI</v>
      </c>
      <c r="J23" s="38">
        <f ca="1">COUNTIF(G23:I23,"SI")</f>
        <v>2</v>
      </c>
      <c r="L23" s="41" t="s">
        <v>39</v>
      </c>
      <c r="M23" s="38" t="str">
        <f>LOOKUP($L23,Hoja1!C$44:C$62,Hoja1!C$44:C$62)</f>
        <v>Piña</v>
      </c>
      <c r="N23" s="38" t="str">
        <f>LOOKUP($L23,Hoja1!E$44:E$62,Hoja1!E$44:E$62)</f>
        <v>Limón</v>
      </c>
      <c r="O23" s="38" t="str">
        <f>LOOKUP($L23,Hoja1!G$44:G$62,Hoja1!G$44:G$62)</f>
        <v>Moras: zarzamoras, arándanos, frambuesas</v>
      </c>
      <c r="Q23" s="39" t="str">
        <f>IF(EXACT($L23,M23),"SI","-")</f>
        <v>SI</v>
      </c>
      <c r="R23" s="39" t="str">
        <f>IF(EXACT($L23,N23),"SI","-")</f>
        <v>-</v>
      </c>
      <c r="S23" s="42" t="str">
        <f>IF(EXACT($L23,O23),"SI","-")</f>
        <v>-</v>
      </c>
      <c r="T23" s="38">
        <f>COUNTIF(Q23:S23,"SI")</f>
        <v>1</v>
      </c>
      <c r="V23" s="41" t="s">
        <v>54</v>
      </c>
      <c r="W23" s="38" t="str">
        <f>LOOKUP($V23,Hoja1!C$92:C$105,Hoja1!C$92:C$105)</f>
        <v>Caldo: res, pollo, verduras</v>
      </c>
      <c r="X23" s="38" t="str">
        <f>LOOKUP($V23,Hoja1!E$92:E$105,Hoja1!E$92:E$105)</f>
        <v>Caldo: res, pollo, verduras</v>
      </c>
      <c r="Y23" s="38" t="str">
        <f>LOOKUP($V23,Hoja1!G$92:G$105,Hoja1!G$92:G$105)</f>
        <v>Caldo: res, pollo, verduras</v>
      </c>
      <c r="AA23" s="39" t="str">
        <f>IF(EXACT($V23,W23),"SI","-")</f>
        <v>SI</v>
      </c>
      <c r="AB23" s="39" t="str">
        <f>IF(EXACT($V23,X23),"SI","-")</f>
        <v>SI</v>
      </c>
      <c r="AC23" s="42" t="str">
        <f>IF(EXACT($V23,Y23),"SI","-")</f>
        <v>SI</v>
      </c>
      <c r="AD23" s="38">
        <f>COUNTIF(AA37:AC37,"SI")</f>
        <v>1</v>
      </c>
    </row>
    <row r="24" spans="2:30" ht="32" x14ac:dyDescent="0.2">
      <c r="B24" s="41" t="s">
        <v>21</v>
      </c>
      <c r="C24" s="38" t="str">
        <f ca="1">LOOKUP($B24,Hoja1!C$5:C$42,Hoja1!C$5:C$35)</f>
        <v>Romeritos</v>
      </c>
      <c r="D24" s="38" t="str">
        <f ca="1">LOOKUP($B24,Hoja1!E$5:E$42,Hoja1!E$5:E$35)</f>
        <v>Poro / Puerro</v>
      </c>
      <c r="E24" s="38" t="str">
        <f ca="1">LOOKUP($B24,Hoja1!G$5:G$42,Hoja1!G$5:G$35)</f>
        <v>Romeritos</v>
      </c>
      <c r="G24" s="39" t="str">
        <f ca="1">IF(EXACT($B24,C24),"SI","-")</f>
        <v>SI</v>
      </c>
      <c r="H24" s="39" t="str">
        <f ca="1">IF(EXACT($B24,D24),"SI","-")</f>
        <v>-</v>
      </c>
      <c r="I24" s="42" t="str">
        <f ca="1">IF(EXACT($B24,E24),"SI","-")</f>
        <v>SI</v>
      </c>
      <c r="J24" s="38">
        <f ca="1">COUNTIF(G24:I24,"SI")</f>
        <v>2</v>
      </c>
      <c r="L24" s="41" t="s">
        <v>40</v>
      </c>
      <c r="M24" s="38" t="str">
        <f>LOOKUP($L24,Hoja1!C$44:C$62,Hoja1!C$44:C$62)</f>
        <v>Sandía</v>
      </c>
      <c r="N24" s="38" t="str">
        <f>LOOKUP($L24,Hoja1!E$44:E$62,Hoja1!E$44:E$62)</f>
        <v>Ruibarbo</v>
      </c>
      <c r="O24" s="38" t="str">
        <f>LOOKUP($L24,Hoja1!G$44:G$62,Hoja1!G$44:G$62)</f>
        <v>Ruibarbo</v>
      </c>
      <c r="Q24" s="39" t="str">
        <f>IF(EXACT($L24,M24),"SI","-")</f>
        <v>SI</v>
      </c>
      <c r="R24" s="39" t="str">
        <f>IF(EXACT($L24,N24),"SI","-")</f>
        <v>-</v>
      </c>
      <c r="S24" s="42" t="str">
        <f>IF(EXACT($L24,O24),"SI","-")</f>
        <v>-</v>
      </c>
      <c r="T24" s="38">
        <f>COUNTIF(Q24:S24,"SI")</f>
        <v>1</v>
      </c>
      <c r="V24" s="41" t="s">
        <v>56</v>
      </c>
      <c r="W24" s="38" t="str">
        <f>LOOKUP($V24,Hoja1!C$92:C$105,Hoja1!C$92:C$105)</f>
        <v>Condimentos naturales: salsa tamari, sal de mar</v>
      </c>
      <c r="X24" s="38" t="str">
        <f>LOOKUP($V24,Hoja1!E$92:E$105,Hoja1!E$92:E$105)</f>
        <v>Condimentos naturales: salsa tamari, sal de mar</v>
      </c>
      <c r="Y24" s="38" t="str">
        <f>LOOKUP($V24,Hoja1!G$92:G$105,Hoja1!G$92:G$105)</f>
        <v>Condimentos naturales: salsa tamari, sal de mar</v>
      </c>
      <c r="AA24" s="39" t="str">
        <f>IF(EXACT($V24,W24),"SI","-")</f>
        <v>SI</v>
      </c>
      <c r="AB24" s="39" t="str">
        <f>IF(EXACT($V24,X24),"SI","-")</f>
        <v>SI</v>
      </c>
      <c r="AC24" s="42" t="str">
        <f>IF(EXACT($V24,Y24),"SI","-")</f>
        <v>SI</v>
      </c>
      <c r="AD24" s="38">
        <f>COUNTIF(AA38:AC38,"SI")</f>
        <v>1</v>
      </c>
    </row>
    <row r="25" spans="2:30" x14ac:dyDescent="0.2">
      <c r="B25" s="41" t="s">
        <v>22</v>
      </c>
      <c r="C25" s="38" t="str">
        <f ca="1">LOOKUP($B25,Hoja1!C$5:C$42,Hoja1!C$5:C$35)</f>
        <v>Tomate verde</v>
      </c>
      <c r="D25" s="38" t="str">
        <f ca="1">LOOKUP($B25,Hoja1!E$5:E$42,Hoja1!E$5:E$35)</f>
        <v>Poro / Puerro</v>
      </c>
      <c r="E25" s="38" t="str">
        <f ca="1">LOOKUP($B25,Hoja1!G$5:G$42,Hoja1!G$5:G$35)</f>
        <v>Tomate verde</v>
      </c>
      <c r="G25" s="39" t="str">
        <f ca="1">IF(EXACT($B25,C25),"SI","-")</f>
        <v>SI</v>
      </c>
      <c r="H25" s="39" t="str">
        <f ca="1">IF(EXACT($B25,D25),"SI","-")</f>
        <v>-</v>
      </c>
      <c r="I25" s="42" t="str">
        <f ca="1">IF(EXACT($B25,E25),"SI","-")</f>
        <v>SI</v>
      </c>
      <c r="J25" s="38">
        <f ca="1">COUNTIF(G25:I25,"SI")</f>
        <v>2</v>
      </c>
      <c r="L25" s="41" t="s">
        <v>41</v>
      </c>
      <c r="M25" s="38" t="str">
        <f>LOOKUP($L25,Hoja1!C$44:C$62,Hoja1!C$44:C$62)</f>
        <v>Toronja</v>
      </c>
      <c r="N25" s="38" t="str">
        <f>LOOKUP($L25,Hoja1!E$44:E$62,Hoja1!E$44:E$62)</f>
        <v>Ruibarbo</v>
      </c>
      <c r="O25" s="38" t="str">
        <f>LOOKUP($L25,Hoja1!G$44:G$62,Hoja1!G$44:G$62)</f>
        <v>Ruibarbo</v>
      </c>
      <c r="Q25" s="39" t="str">
        <f>IF(EXACT($L25,M25),"SI","-")</f>
        <v>SI</v>
      </c>
      <c r="R25" s="39" t="str">
        <f>IF(EXACT($L25,N25),"SI","-")</f>
        <v>-</v>
      </c>
      <c r="S25" s="42" t="str">
        <f>IF(EXACT($L25,O25),"SI","-")</f>
        <v>-</v>
      </c>
      <c r="T25" s="38">
        <f>COUNTIF(Q25:S25,"SI")</f>
        <v>1</v>
      </c>
      <c r="V25" s="41" t="s">
        <v>57</v>
      </c>
      <c r="W25" s="38" t="str">
        <f>LOOKUP($V25,Hoja1!C$92:C$105,Hoja1!C$92:C$105)</f>
        <v>Endulzantes: Stevia, xilitol</v>
      </c>
      <c r="X25" s="38" t="str">
        <f>LOOKUP($V25,Hoja1!E$92:E$105,Hoja1!E$92:E$105)</f>
        <v>Endulzantes: Stevia, xilitol</v>
      </c>
      <c r="Y25" s="38" t="str">
        <f>LOOKUP($V25,Hoja1!G$92:G$105,Hoja1!G$92:G$105)</f>
        <v>Endulzantes: Stevia, xilitol</v>
      </c>
      <c r="AA25" s="39" t="str">
        <f>IF(EXACT($V25,W25),"SI","-")</f>
        <v>SI</v>
      </c>
      <c r="AB25" s="39" t="str">
        <f>IF(EXACT($V25,X25),"SI","-")</f>
        <v>SI</v>
      </c>
      <c r="AC25" s="42" t="str">
        <f>IF(EXACT($V25,Y25),"SI","-")</f>
        <v>SI</v>
      </c>
      <c r="AD25" s="38">
        <f>COUNTIF(AA7:AC7,"SI")</f>
        <v>0</v>
      </c>
    </row>
    <row r="26" spans="2:30" ht="32" x14ac:dyDescent="0.2">
      <c r="B26" s="41" t="s">
        <v>23</v>
      </c>
      <c r="C26" s="38" t="str">
        <f ca="1">LOOKUP($B26,Hoja1!C$5:C$42,Hoja1!C$5:C$35)</f>
        <v>Zanahoria</v>
      </c>
      <c r="D26" s="38" t="str">
        <f ca="1">LOOKUP($B26,Hoja1!E$5:E$42,Hoja1!E$5:E$35)</f>
        <v>Poro / Puerro</v>
      </c>
      <c r="E26" s="38" t="str">
        <f ca="1">LOOKUP($B26,Hoja1!G$5:G$42,Hoja1!G$5:G$35)</f>
        <v>Zanahoria</v>
      </c>
      <c r="G26" s="39" t="str">
        <f ca="1">IF(EXACT($B26,C26),"SI","-")</f>
        <v>SI</v>
      </c>
      <c r="H26" s="39" t="str">
        <f ca="1">IF(EXACT($B26,D26),"SI","-")</f>
        <v>-</v>
      </c>
      <c r="I26" s="42" t="str">
        <f ca="1">IF(EXACT($B26,E26),"SI","-")</f>
        <v>SI</v>
      </c>
      <c r="J26" s="38">
        <f ca="1">COUNTIF(G26:I26,"SI")</f>
        <v>2</v>
      </c>
      <c r="L26" s="41" t="s">
        <v>153</v>
      </c>
      <c r="M26" s="38" t="str">
        <f>LOOKUP($L26,Hoja1!C$44:C$62,Hoja1!C$44:C$62)</f>
        <v>Toronja</v>
      </c>
      <c r="N26" s="38" t="str">
        <f>LOOKUP($L26,Hoja1!E$44:E$62,Hoja1!E$44:E$62)</f>
        <v>Ruibarbo</v>
      </c>
      <c r="O26" s="38" t="str">
        <f>LOOKUP($L26,Hoja1!G$44:G$62,Hoja1!G$44:G$62)</f>
        <v>Tunas / Nopal</v>
      </c>
      <c r="Q26" s="39" t="str">
        <f>IF(EXACT($L26,M26),"SI","-")</f>
        <v>-</v>
      </c>
      <c r="R26" s="39" t="str">
        <f>IF(EXACT($L26,N26),"SI","-")</f>
        <v>-</v>
      </c>
      <c r="S26" s="42" t="str">
        <f>IF(EXACT($L26,O26),"SI","-")</f>
        <v>SI</v>
      </c>
      <c r="T26" s="38">
        <f>COUNTIF(Q26:S26,"SI")</f>
        <v>1</v>
      </c>
      <c r="V26" s="41" t="s">
        <v>164</v>
      </c>
      <c r="W26" s="38" t="str">
        <f>LOOKUP($V26,Hoja1!C$92:C$105,Hoja1!C$92:C$105)</f>
        <v>Especias: pimienta, chile triturado, canela, polvo de cacao, comino</v>
      </c>
      <c r="X26" s="38" t="str">
        <f>LOOKUP($V26,Hoja1!E$92:E$105,Hoja1!E$92:E$105)</f>
        <v>Especias: pimienta, chile triturado, canela, polvo de cacao, comino</v>
      </c>
      <c r="Y26" s="38" t="str">
        <f>LOOKUP($V26,Hoja1!G$92:G$105,Hoja1!G$92:G$105)</f>
        <v>Especias: pimienta, chile triturado, canela, polvo de cacao, comino</v>
      </c>
      <c r="AA26" s="39" t="str">
        <f>IF(EXACT($V26,W26),"SI","-")</f>
        <v>SI</v>
      </c>
      <c r="AB26" s="39" t="str">
        <f>IF(EXACT($V26,X26),"SI","-")</f>
        <v>SI</v>
      </c>
      <c r="AC26" s="42" t="str">
        <f>IF(EXACT($V26,Y26),"SI","-")</f>
        <v>SI</v>
      </c>
      <c r="AD26" s="38">
        <f>COUNTIF(AA8:AC8,"SI")</f>
        <v>2</v>
      </c>
    </row>
    <row r="27" spans="2:30" ht="33" x14ac:dyDescent="0.25">
      <c r="B27" s="41" t="s">
        <v>101</v>
      </c>
      <c r="C27" s="38">
        <v>0</v>
      </c>
      <c r="D27" s="38">
        <v>0</v>
      </c>
      <c r="E27" s="38" t="s">
        <v>101</v>
      </c>
      <c r="G27" s="39" t="str">
        <f>IF(EXACT($B27,C27),"SI","-")</f>
        <v>-</v>
      </c>
      <c r="H27" s="39" t="str">
        <f>IF(EXACT($B27,D27),"SI","-")</f>
        <v>-</v>
      </c>
      <c r="I27" s="42" t="str">
        <f>IF(EXACT($B27,E27),"SI","-")</f>
        <v>SI</v>
      </c>
      <c r="J27" s="38">
        <f>COUNTIF(G27:I27,"SI")</f>
        <v>1</v>
      </c>
      <c r="L27" s="47" t="str">
        <f>Hoja1!C63</f>
        <v>*PROTEINA DE ORIGEN ANIMAL</v>
      </c>
      <c r="M27" s="48"/>
      <c r="N27" s="48"/>
      <c r="O27" s="48"/>
      <c r="P27" s="48"/>
      <c r="Q27" s="48"/>
      <c r="R27" s="48"/>
      <c r="S27" s="49"/>
      <c r="T27" s="38">
        <f>COUNTIF(Q27:S27,"SI")</f>
        <v>0</v>
      </c>
      <c r="V27" s="41" t="s">
        <v>58</v>
      </c>
      <c r="W27" s="38" t="str">
        <f>LOOKUP($V27,Hoja1!C$92:C$105,Hoja1!C$92:C$105)</f>
        <v>Extracto de vainilla o de menta</v>
      </c>
      <c r="X27" s="38" t="str">
        <f>LOOKUP($V27,Hoja1!E$92:E$105,Hoja1!E$92:E$105)</f>
        <v>Extracto de vainilla o de menta</v>
      </c>
      <c r="Y27" s="38" t="str">
        <f>LOOKUP($V27,Hoja1!G$92:G$105,Hoja1!G$92:G$105)</f>
        <v>Extracto de vainilla o de menta</v>
      </c>
      <c r="AA27" s="39" t="str">
        <f>IF(EXACT($V27,W27),"SI","-")</f>
        <v>SI</v>
      </c>
      <c r="AB27" s="39" t="str">
        <f>IF(EXACT($V27,X27),"SI","-")</f>
        <v>SI</v>
      </c>
      <c r="AC27" s="42" t="str">
        <f>IF(EXACT($V27,Y27),"SI","-")</f>
        <v>SI</v>
      </c>
      <c r="AD27" s="38">
        <f>COUNTIF(AA9:AC9,"SI")</f>
        <v>2</v>
      </c>
    </row>
    <row r="28" spans="2:30" ht="32" x14ac:dyDescent="0.2">
      <c r="B28" s="41" t="s">
        <v>79</v>
      </c>
      <c r="C28" s="38">
        <v>0</v>
      </c>
      <c r="D28" s="38" t="s">
        <v>79</v>
      </c>
      <c r="E28" s="38" t="s">
        <v>101</v>
      </c>
      <c r="G28" s="39" t="str">
        <f>IF(EXACT($B28,C28),"SI","-")</f>
        <v>-</v>
      </c>
      <c r="H28" s="39" t="str">
        <f>IF(EXACT($B28,D28),"SI","-")</f>
        <v>SI</v>
      </c>
      <c r="I28" s="42" t="str">
        <f>IF(EXACT($B28,E28),"SI","-")</f>
        <v>-</v>
      </c>
      <c r="J28" s="38">
        <f>COUNTIF(G28:I28,"SI")</f>
        <v>1</v>
      </c>
      <c r="L28" s="53" t="s">
        <v>43</v>
      </c>
      <c r="M28" s="54" t="str">
        <f>LOOKUP($L28,Hoja1!C$64:C$85,Hoja1!C$64:C$85)</f>
        <v>Atun blanco enlatado en agua</v>
      </c>
      <c r="N28" s="54" t="str">
        <f>LOOKUP($L28,Hoja1!E$64:E$85,Hoja1!E$64:E$85)</f>
        <v>Atun blanco enlatado en agua</v>
      </c>
      <c r="O28" s="54" t="str">
        <f>LOOKUP($L28,Hoja1!G$64:G$85,Hoja1!G$64:G$85)</f>
        <v>Atun blanco enlatado en agua</v>
      </c>
      <c r="P28" s="54"/>
      <c r="Q28" s="55" t="str">
        <f>IF(EXACT($L28,M28),"SI","-")</f>
        <v>SI</v>
      </c>
      <c r="R28" s="55" t="str">
        <f>IF(EXACT($L28,N28),"SI","-")</f>
        <v>SI</v>
      </c>
      <c r="S28" s="56" t="str">
        <f>IF(EXACT($L28,O28),"SI","-")</f>
        <v>SI</v>
      </c>
      <c r="T28" s="38">
        <f>COUNTIF(Q28:S28,"SI")</f>
        <v>3</v>
      </c>
      <c r="V28" s="41" t="s">
        <v>97</v>
      </c>
      <c r="W28" s="38" t="str">
        <f>LOOKUP($V28,Hoja1!C$92:C$105,Hoja1!C$92:C$105)</f>
        <v>Hierbas frescas: cilantro, menta, perejil, albahaca, cebollín, eneldo</v>
      </c>
      <c r="X28" s="38" t="str">
        <f>LOOKUP($V28,Hoja1!E$92:E$105,Hoja1!E$92:E$105)</f>
        <v>Hierbas frescas: cilantro, menta, perejil, albahaca, cebollín, eneldo</v>
      </c>
      <c r="Y28" s="38" t="str">
        <f>LOOKUP($V28,Hoja1!G$92:G$105,Hoja1!G$92:G$105)</f>
        <v>Hierbas frescas: cilantro, menta, perejil, albahaca, cebollín, eneldo</v>
      </c>
      <c r="AA28" s="39" t="str">
        <f>IF(EXACT($V28,W28),"SI","-")</f>
        <v>SI</v>
      </c>
      <c r="AB28" s="39" t="str">
        <f>IF(EXACT($V28,X28),"SI","-")</f>
        <v>SI</v>
      </c>
      <c r="AC28" s="42" t="str">
        <f>IF(EXACT($V28,Y28),"SI","-")</f>
        <v>SI</v>
      </c>
      <c r="AD28" s="38">
        <f>COUNTIF(AA10:AC10,"SI")</f>
        <v>2</v>
      </c>
    </row>
    <row r="29" spans="2:30" x14ac:dyDescent="0.2">
      <c r="B29" s="41" t="s">
        <v>103</v>
      </c>
      <c r="C29" s="38">
        <v>0</v>
      </c>
      <c r="D29" s="38" t="s">
        <v>79</v>
      </c>
      <c r="E29" s="38" t="s">
        <v>103</v>
      </c>
      <c r="G29" s="39" t="str">
        <f>IF(EXACT($B29,C29),"SI","-")</f>
        <v>-</v>
      </c>
      <c r="H29" s="39" t="str">
        <f>IF(EXACT($B29,D29),"SI","-")</f>
        <v>-</v>
      </c>
      <c r="I29" s="42" t="str">
        <f>IF(EXACT($B29,E29),"SI","-")</f>
        <v>SI</v>
      </c>
      <c r="J29" s="38">
        <f>COUNTIF(G29:I29,"SI")</f>
        <v>1</v>
      </c>
      <c r="L29" s="41" t="s">
        <v>89</v>
      </c>
      <c r="M29" s="38" t="str">
        <f>LOOKUP($L29,Hoja1!C$64:C$85,Hoja1!C$64:C$85)</f>
        <v>Carne de búfalo</v>
      </c>
      <c r="N29" s="38" t="str">
        <f>LOOKUP($L29,Hoja1!E$64:E$85,Hoja1!E$64:E$85)</f>
        <v>Carne de búfalo</v>
      </c>
      <c r="O29" s="38" t="str">
        <f>LOOKUP($L29,Hoja1!G$64:G$85,Hoja1!G$64:G$85)</f>
        <v>Carne de búfalo</v>
      </c>
      <c r="Q29" s="39" t="str">
        <f>IF(EXACT($L29,M29),"SI","-")</f>
        <v>SI</v>
      </c>
      <c r="R29" s="39" t="str">
        <f>IF(EXACT($L29,N29),"SI","-")</f>
        <v>SI</v>
      </c>
      <c r="S29" s="42" t="str">
        <f>IF(EXACT($L29,O29),"SI","-")</f>
        <v>SI</v>
      </c>
      <c r="T29" s="38">
        <f>COUNTIF(Q29:S29,"SI")</f>
        <v>3</v>
      </c>
      <c r="V29" s="41" t="s">
        <v>59</v>
      </c>
      <c r="W29" s="38" t="str">
        <f>LOOKUP($V29,Hoja1!C$92:C$105,Hoja1!C$92:C$105)</f>
        <v>Hierbas secas: de todo tipo</v>
      </c>
      <c r="X29" s="38" t="str">
        <f>LOOKUP($V29,Hoja1!E$92:E$105,Hoja1!E$92:E$105)</f>
        <v>Hierbas secas: de todo tipo</v>
      </c>
      <c r="Y29" s="38" t="str">
        <f>LOOKUP($V29,Hoja1!G$92:G$105,Hoja1!G$92:G$105)</f>
        <v>Hierbas secas: de todo tipo</v>
      </c>
      <c r="AA29" s="39" t="str">
        <f>IF(EXACT($V29,W29),"SI","-")</f>
        <v>SI</v>
      </c>
      <c r="AB29" s="39" t="str">
        <f>IF(EXACT($V29,X29),"SI","-")</f>
        <v>SI</v>
      </c>
      <c r="AC29" s="42" t="str">
        <f>IF(EXACT($V29,Y29),"SI","-")</f>
        <v>SI</v>
      </c>
      <c r="AD29" s="38">
        <f>COUNTIF(AA11:AC11,"SI")</f>
        <v>2</v>
      </c>
    </row>
    <row r="30" spans="2:30" x14ac:dyDescent="0.2">
      <c r="B30" s="41" t="s">
        <v>104</v>
      </c>
      <c r="D30" s="38" t="str">
        <f ca="1">LOOKUP($B30,Hoja1!E$5:E$42,Hoja1!E$5:E$35)</f>
        <v>Acelga</v>
      </c>
      <c r="E30" s="38" t="str">
        <f ca="1">LOOKUP($B30,Hoja1!G$5:G$42,Hoja1!G$5:G$35)</f>
        <v>Alga</v>
      </c>
      <c r="G30" s="39" t="str">
        <f>IF(EXACT($B30,C30),"SI","-")</f>
        <v>-</v>
      </c>
      <c r="H30" s="39" t="str">
        <f ca="1">IF(EXACT($B30,D30),"SI","-")</f>
        <v>-</v>
      </c>
      <c r="I30" s="42" t="str">
        <f ca="1">IF(EXACT($B30,E30),"SI","-")</f>
        <v>SI</v>
      </c>
      <c r="J30" s="38">
        <f ca="1">COUNTIF(G30:I30,"SI")</f>
        <v>1</v>
      </c>
      <c r="L30" s="41" t="s">
        <v>119</v>
      </c>
      <c r="M30" s="38" t="str">
        <f>LOOKUP($L30,Hoja1!C$64:C$85,Hoja1!C$64:C$85)</f>
        <v>Cerdo; lomo, chuletas</v>
      </c>
      <c r="N30" s="38" t="str">
        <f>LOOKUP($L30,Hoja1!E$64:E$85,Hoja1!E$64:E$85)</f>
        <v>Cerdo; lomo, chuletas</v>
      </c>
      <c r="O30" s="38" t="str">
        <f>LOOKUP($L30,Hoja1!G$64:G$85,Hoja1!G$64:G$85)</f>
        <v>Cerdo; lomo, chuletas</v>
      </c>
      <c r="Q30" s="39" t="str">
        <f>IF(EXACT($L30,M30),"SI","-")</f>
        <v>SI</v>
      </c>
      <c r="R30" s="39" t="str">
        <f>IF(EXACT($L30,N30),"SI","-")</f>
        <v>SI</v>
      </c>
      <c r="S30" s="42" t="str">
        <f>IF(EXACT($L30,O30),"SI","-")</f>
        <v>SI</v>
      </c>
      <c r="T30" s="38">
        <f>COUNTIF(Q30:S30,"SI")</f>
        <v>3</v>
      </c>
      <c r="V30" s="41" t="s">
        <v>60</v>
      </c>
      <c r="W30" s="38" t="str">
        <f>LOOKUP($V30,Hoja1!C$92:C$105,Hoja1!C$92:C$105)</f>
        <v>Jengibre fresco</v>
      </c>
      <c r="X30" s="38" t="str">
        <f>LOOKUP($V30,Hoja1!E$92:E$105,Hoja1!E$92:E$105)</f>
        <v>Jengibre fresco</v>
      </c>
      <c r="Y30" s="38" t="str">
        <f>LOOKUP($V30,Hoja1!G$92:G$105,Hoja1!G$92:G$105)</f>
        <v>Jengibre fresco</v>
      </c>
      <c r="AA30" s="39" t="str">
        <f>IF(EXACT($V30,W30),"SI","-")</f>
        <v>SI</v>
      </c>
      <c r="AB30" s="39" t="str">
        <f>IF(EXACT($V30,X30),"SI","-")</f>
        <v>SI</v>
      </c>
      <c r="AC30" s="42" t="str">
        <f>IF(EXACT($V30,Y30),"SI","-")</f>
        <v>SI</v>
      </c>
      <c r="AD30" s="38">
        <f>COUNTIF(AA12:AC12,"SI")</f>
        <v>2</v>
      </c>
    </row>
    <row r="31" spans="2:30" ht="32" x14ac:dyDescent="0.2">
      <c r="B31" s="41" t="s">
        <v>81</v>
      </c>
      <c r="D31" s="38" t="str">
        <f ca="1">LOOKUP($B31,Hoja1!E$5:E$42,Hoja1!E$5:E$35)</f>
        <v>Arúgula</v>
      </c>
      <c r="E31" s="38" t="str">
        <f ca="1">LOOKUP($B31,Hoja1!G$5:G$42,Hoja1!G$5:G$35)</f>
        <v>Apio</v>
      </c>
      <c r="G31" s="39" t="str">
        <f>IF(EXACT($B31,C31),"SI","-")</f>
        <v>-</v>
      </c>
      <c r="H31" s="39" t="str">
        <f ca="1">IF(EXACT($B31,D31),"SI","-")</f>
        <v>SI</v>
      </c>
      <c r="I31" s="42" t="s">
        <v>165</v>
      </c>
      <c r="J31" s="38">
        <f ca="1">COUNTIF(G31:I31,"SI")</f>
        <v>2</v>
      </c>
      <c r="L31" s="41" t="s">
        <v>47</v>
      </c>
      <c r="M31" s="38" t="str">
        <f>LOOKUP($L31,Hoja1!C$64:C$85,Hoja1!C$64:C$85)</f>
        <v>Pollo: sin piel, sin hueso, carne blanca</v>
      </c>
      <c r="N31" s="38" t="str">
        <f>LOOKUP($L31,Hoja1!E$64:E$85,Hoja1!E$64:E$85)</f>
        <v>Pollo: sin piel, sin hueso, carne blanca</v>
      </c>
      <c r="O31" s="38" t="str">
        <f>LOOKUP($L31,Hoja1!G$64:G$85,Hoja1!G$64:G$85)</f>
        <v>Pollo: sin piel, sin hueso, carne blanca</v>
      </c>
      <c r="Q31" s="39" t="str">
        <f>IF(EXACT($L31,M31),"SI","-")</f>
        <v>SI</v>
      </c>
      <c r="R31" s="39" t="str">
        <f>IF(EXACT($L31,N31),"SI","-")</f>
        <v>SI</v>
      </c>
      <c r="S31" s="42" t="str">
        <f>IF(EXACT($L31,O31),"SI","-")</f>
        <v>SI</v>
      </c>
      <c r="T31" s="38">
        <f>COUNTIF(Q31:S31,"SI")</f>
        <v>3</v>
      </c>
      <c r="V31" s="41" t="s">
        <v>62</v>
      </c>
      <c r="W31" s="38" t="str">
        <f>LOOKUP($V31,Hoja1!C$92:C$105,Hoja1!C$92:C$105)</f>
        <v>Pepinillos</v>
      </c>
      <c r="X31" s="38" t="str">
        <f>LOOKUP($V31,Hoja1!E$92:E$105,Hoja1!E$92:E$105)</f>
        <v>Pepinillos</v>
      </c>
      <c r="Y31" s="38" t="str">
        <f>LOOKUP($V31,Hoja1!G$92:G$105,Hoja1!G$92:G$105)</f>
        <v>Pepinillos</v>
      </c>
      <c r="AA31" s="39" t="str">
        <f>IF(EXACT($V31,W31),"SI","-")</f>
        <v>SI</v>
      </c>
      <c r="AB31" s="39" t="str">
        <f>IF(EXACT($V31,X31),"SI","-")</f>
        <v>SI</v>
      </c>
      <c r="AC31" s="42" t="str">
        <f>IF(EXACT($V31,Y31),"SI","-")</f>
        <v>SI</v>
      </c>
      <c r="AD31" s="38">
        <f>COUNTIF(AA13:AC13,"SI")</f>
        <v>2</v>
      </c>
    </row>
    <row r="32" spans="2:30" ht="32" x14ac:dyDescent="0.2">
      <c r="B32" s="41" t="s">
        <v>1</v>
      </c>
      <c r="C32" s="38" t="str">
        <f ca="1">LOOKUP($B32,Hoja1!C$5:C$42,Hoja1!C$5:C$35)</f>
        <v>Berenjena</v>
      </c>
      <c r="D32" s="38" t="str">
        <f ca="1">LOOKUP($B32,Hoja1!E$5:E$42,Hoja1!E$5:E$35)</f>
        <v>Arúgula</v>
      </c>
      <c r="E32" s="38" t="str">
        <f ca="1">LOOKUP($B32,Hoja1!G$5:G$42,Hoja1!G$5:G$35)</f>
        <v>Apio</v>
      </c>
      <c r="G32" s="39" t="str">
        <f ca="1">IF(EXACT($B32,C32),"SI","-")</f>
        <v>SI</v>
      </c>
      <c r="H32" s="39" t="str">
        <f ca="1">IF(EXACT($B32,D32),"SI","-")</f>
        <v>-</v>
      </c>
      <c r="I32" s="42" t="str">
        <f ca="1">IF(EXACT($B32,E32),"SI","-")</f>
        <v>-</v>
      </c>
      <c r="J32" s="38">
        <f ca="1">COUNTIF(G32:I32,"SI")</f>
        <v>1</v>
      </c>
      <c r="L32" s="41" t="s">
        <v>162</v>
      </c>
      <c r="M32" s="38" t="str">
        <f>LOOKUP($L32,Hoja1!C$64:C$85,Hoja1!C$64:C$85)</f>
        <v>Res: filete magro</v>
      </c>
      <c r="N32" s="38" t="str">
        <f>LOOKUP($L32,Hoja1!E$64:E$85,Hoja1!E$64:E$85)</f>
        <v>Res: filete magro</v>
      </c>
      <c r="O32" s="38" t="str">
        <f>LOOKUP($L32,Hoja1!G$64:G$85,Hoja1!G$64:G$85)</f>
        <v>Res: filete magro</v>
      </c>
      <c r="Q32" s="39" t="str">
        <f>IF(EXACT($L32,M32),"SI","-")</f>
        <v>SI</v>
      </c>
      <c r="R32" s="39" t="str">
        <f>IF(EXACT($L32,N32),"SI","-")</f>
        <v>SI</v>
      </c>
      <c r="S32" s="42" t="str">
        <f>IF(EXACT($L32,O32),"SI","-")</f>
        <v>SI</v>
      </c>
      <c r="T32" s="38">
        <f>COUNTIF(Q32:S32,"SI")</f>
        <v>3</v>
      </c>
      <c r="V32" s="41" t="s">
        <v>55</v>
      </c>
      <c r="W32" s="38" t="str">
        <f>LOOKUP($V32,Hoja1!C$92:C$105,Hoja1!C$92:C$105)</f>
        <v>Cátsup, sin azucar añadida, sin jarabe de maíz</v>
      </c>
      <c r="X32" s="38" t="str">
        <f>LOOKUP($V32,Hoja1!E$92:E$105,Hoja1!E$92:E$105)</f>
        <v>Cátsup, sin azucar añadida, sin jarabe de maíz</v>
      </c>
      <c r="Y32" s="38" t="str">
        <f>LOOKUP($V32,Hoja1!G$92:G$105,Hoja1!G$92:G$105)</f>
        <v>Caldo: res, pollo, verduras</v>
      </c>
      <c r="AA32" s="39" t="str">
        <f>IF(EXACT($V32,W32),"SI","-")</f>
        <v>SI</v>
      </c>
      <c r="AB32" s="39" t="str">
        <f>IF(EXACT($V32,X32),"SI","-")</f>
        <v>SI</v>
      </c>
      <c r="AC32" s="42" t="str">
        <f>IF(EXACT($V32,Y32),"SI","-")</f>
        <v>-</v>
      </c>
      <c r="AD32" s="38">
        <f>COUNTIF(AA14:AC14,"SI")</f>
        <v>1</v>
      </c>
    </row>
    <row r="33" spans="2:30" ht="32" x14ac:dyDescent="0.2">
      <c r="B33" s="41" t="s">
        <v>142</v>
      </c>
      <c r="C33" s="38" t="str">
        <f ca="1">LOOKUP($B33,Hoja1!C$5:C$42,Hoja1!C$5:C$35)</f>
        <v>Betabel / Remolacha</v>
      </c>
      <c r="D33" s="38" t="str">
        <f ca="1">LOOKUP($B33,Hoja1!E$5:E$42,Hoja1!E$5:E$35)</f>
        <v>Berros</v>
      </c>
      <c r="E33" s="38" t="str">
        <f ca="1">LOOKUP($B33,Hoja1!G$5:G$42,Hoja1!G$5:G$35)</f>
        <v>Berros</v>
      </c>
      <c r="G33" s="39" t="str">
        <f ca="1">IF(EXACT($B33,C33),"SI","-")</f>
        <v>SI</v>
      </c>
      <c r="H33" s="39" t="str">
        <f ca="1">IF(EXACT($B33,D33),"SI","-")</f>
        <v>-</v>
      </c>
      <c r="I33" s="42" t="str">
        <f ca="1">IF(EXACT($B33,E33),"SI","-")</f>
        <v>-</v>
      </c>
      <c r="J33" s="38">
        <f ca="1">COUNTIF(G33:I33,"SI")</f>
        <v>1</v>
      </c>
      <c r="L33" s="41" t="s">
        <v>154</v>
      </c>
      <c r="M33" s="38" t="str">
        <f>LOOKUP($L33,Hoja1!C$64:C$85,Hoja1!C$64:C$85)</f>
        <v>Salchichas libres de nitratos</v>
      </c>
      <c r="N33" s="38" t="str">
        <f>LOOKUP($L33,Hoja1!E$64:E$85,Hoja1!E$64:E$85)</f>
        <v>Salchichas libres de nitratos</v>
      </c>
      <c r="O33" s="38" t="str">
        <f>LOOKUP($L33,Hoja1!G$64:G$85,Hoja1!G$64:G$85)</f>
        <v>Salchichas libres de nitratos</v>
      </c>
      <c r="Q33" s="39" t="str">
        <f>IF(EXACT($L33,M33),"SI","-")</f>
        <v>SI</v>
      </c>
      <c r="R33" s="39" t="str">
        <f>IF(EXACT($L33,N33),"SI","-")</f>
        <v>SI</v>
      </c>
      <c r="S33" s="42" t="str">
        <f>IF(EXACT($L33,O33),"SI","-")</f>
        <v>SI</v>
      </c>
      <c r="T33" s="38">
        <f>COUNTIF(Q33:S33,"SI")</f>
        <v>3</v>
      </c>
      <c r="V33" s="41" t="s">
        <v>61</v>
      </c>
      <c r="W33" s="38" t="str">
        <f>LOOKUP($V33,Hoja1!C$92:C$105,Hoja1!C$92:C$105)</f>
        <v>Mostaza: preparada, seca</v>
      </c>
      <c r="X33" s="38" t="str">
        <f>LOOKUP($V33,Hoja1!E$92:E$105,Hoja1!E$92:E$105)</f>
        <v>Mostaza: preparada, seca</v>
      </c>
      <c r="Y33" s="38" t="str">
        <f>LOOKUP($V33,Hoja1!G$92:G$105,Hoja1!G$92:G$105)</f>
        <v>Jengibre fresco</v>
      </c>
      <c r="AA33" s="39" t="str">
        <f>IF(EXACT($V33,W33),"SI","-")</f>
        <v>SI</v>
      </c>
      <c r="AB33" s="39" t="str">
        <f>IF(EXACT($V33,X33),"SI","-")</f>
        <v>SI</v>
      </c>
      <c r="AC33" s="42" t="str">
        <f>IF(EXACT($V33,Y33),"SI","-")</f>
        <v>-</v>
      </c>
      <c r="AD33" s="38">
        <f>COUNTIF(AA15:AC15,"SI")</f>
        <v>1</v>
      </c>
    </row>
    <row r="34" spans="2:30" ht="32" x14ac:dyDescent="0.2">
      <c r="B34" s="41" t="s">
        <v>5</v>
      </c>
      <c r="C34" s="38" t="str">
        <f ca="1">LOOKUP($B34,Hoja1!C$5:C$42,Hoja1!C$5:C$35)</f>
        <v>Calabaza</v>
      </c>
      <c r="D34" s="38" t="str">
        <f ca="1">LOOKUP($B34,Hoja1!E$5:E$42,Hoja1!E$5:E$35)</f>
        <v>Brócoli</v>
      </c>
      <c r="E34" s="38" t="str">
        <f ca="1">LOOKUP($B34,Hoja1!G$5:G$42,Hoja1!G$5:G$35)</f>
        <v>Calabacitas</v>
      </c>
      <c r="G34" s="39" t="str">
        <f ca="1">IF(EXACT($B34,C34),"SI","-")</f>
        <v>SI</v>
      </c>
      <c r="H34" s="39" t="str">
        <f ca="1">IF(EXACT($B34,D34),"SI","-")</f>
        <v>-</v>
      </c>
      <c r="I34" s="42" t="str">
        <f ca="1">IF(EXACT($B34,E34),"SI","-")</f>
        <v>-</v>
      </c>
      <c r="J34" s="38">
        <f ca="1">COUNTIF(G34:I34,"SI")</f>
        <v>1</v>
      </c>
      <c r="L34" s="41" t="s">
        <v>48</v>
      </c>
      <c r="M34" s="38" t="str">
        <f>LOOKUP($L34,Hoja1!C$64:C$85,Hoja1!C$64:C$85)</f>
        <v>Sardinas enlatadas en agua</v>
      </c>
      <c r="N34" s="38" t="str">
        <f>LOOKUP($L34,Hoja1!E$64:E$85,Hoja1!E$64:E$85)</f>
        <v>Sardinas enlatadas en agua</v>
      </c>
      <c r="O34" s="38" t="str">
        <f>LOOKUP($L34,Hoja1!G$64:G$85,Hoja1!G$64:G$85)</f>
        <v>Sardinas enlatadas en agua</v>
      </c>
      <c r="Q34" s="39" t="str">
        <f>IF(EXACT($L34,M34),"SI","-")</f>
        <v>SI</v>
      </c>
      <c r="R34" s="39" t="str">
        <f>IF(EXACT($L34,N34),"SI","-")</f>
        <v>SI</v>
      </c>
      <c r="S34" s="42" t="str">
        <f>IF(EXACT($L34,O34),"SI","-")</f>
        <v>SI</v>
      </c>
      <c r="T34" s="38">
        <f>COUNTIF(Q34:S34,"SI")</f>
        <v>3</v>
      </c>
      <c r="V34" s="41" t="s">
        <v>63</v>
      </c>
      <c r="W34" s="38" t="str">
        <f>LOOKUP($V34,Hoja1!C$92:C$105,Hoja1!C$92:C$105)</f>
        <v>Vinagre: Cualquier tipo</v>
      </c>
      <c r="X34" s="38" t="str">
        <f>LOOKUP($V34,Hoja1!E$92:E$105,Hoja1!E$92:E$105)</f>
        <v>Vinagre: Cualquier tipo</v>
      </c>
      <c r="Y34" s="38" t="str">
        <f>LOOKUP($V34,Hoja1!G$92:G$105,Hoja1!G$92:G$105)</f>
        <v>Salsa</v>
      </c>
      <c r="AA34" s="39" t="str">
        <f>IF(EXACT($V34,W34),"SI","-")</f>
        <v>SI</v>
      </c>
      <c r="AB34" s="39" t="str">
        <f>IF(EXACT($V34,X34),"SI","-")</f>
        <v>SI</v>
      </c>
      <c r="AC34" s="42" t="str">
        <f>IF(EXACT($V34,Y34),"SI","-")</f>
        <v>-</v>
      </c>
      <c r="AD34" s="38">
        <f>COUNTIF(AA16:AC16,"SI")</f>
        <v>1</v>
      </c>
    </row>
    <row r="35" spans="2:30" ht="32" x14ac:dyDescent="0.2">
      <c r="B35" s="41" t="s">
        <v>144</v>
      </c>
      <c r="C35" s="38" t="str">
        <f ca="1">LOOKUP($B35,Hoja1!C$5:C$42,Hoja1!C$5:C$35)</f>
        <v>Cebolla</v>
      </c>
      <c r="D35" s="38" t="str">
        <f ca="1">LOOKUP($B35,Hoja1!E$5:E$42,Hoja1!E$5:E$35)</f>
        <v>Brócoli</v>
      </c>
      <c r="E35" s="38" t="str">
        <f ca="1">LOOKUP($B35,Hoja1!G$5:G$42,Hoja1!G$5:G$35)</f>
        <v>Camote / Batata</v>
      </c>
      <c r="G35" s="39" t="str">
        <f ca="1">IF(EXACT($B35,C35),"SI","-")</f>
        <v>SI</v>
      </c>
      <c r="H35" s="39" t="str">
        <f ca="1">IF(EXACT($B35,D35),"SI","-")</f>
        <v>-</v>
      </c>
      <c r="I35" s="42" t="str">
        <f ca="1">IF(EXACT($B35,E35),"SI","-")</f>
        <v>-</v>
      </c>
      <c r="J35" s="38">
        <f ca="1">COUNTIF(G35:I35,"SI")</f>
        <v>1</v>
      </c>
      <c r="L35" s="41" t="s">
        <v>44</v>
      </c>
      <c r="M35" s="38" t="str">
        <f>LOOKUP($L35,Hoja1!C$64:C$85,Hoja1!C$64:C$85)</f>
        <v>Aves de cacería: perdiz, faisán</v>
      </c>
      <c r="N35" s="38" t="str">
        <f>LOOKUP($L35,Hoja1!E$64:E$85,Hoja1!E$64:E$85)</f>
        <v>Atun blanco enlatado en agua</v>
      </c>
      <c r="O35" s="38" t="str">
        <f>LOOKUP($L35,Hoja1!G$64:G$85,Hoja1!G$64:G$85)</f>
        <v>Aves de cacería: perdiz, faisán</v>
      </c>
      <c r="Q35" s="39" t="str">
        <f>IF(EXACT($L35,M35),"SI","-")</f>
        <v>SI</v>
      </c>
      <c r="R35" s="39" t="str">
        <f>IF(EXACT($L35,N35),"SI","-")</f>
        <v>-</v>
      </c>
      <c r="S35" s="42" t="str">
        <f>IF(EXACT($L35,O35),"SI","-")</f>
        <v>SI</v>
      </c>
      <c r="T35" s="38">
        <f>COUNTIF(Q35:S35,"SI")</f>
        <v>2</v>
      </c>
      <c r="V35" s="41" t="s">
        <v>127</v>
      </c>
      <c r="W35" s="38" t="str">
        <f>LOOKUP($V35,Hoja1!C$92:C$105,Hoja1!C$92:C$105)</f>
        <v>Ajo</v>
      </c>
      <c r="X35" s="38" t="str">
        <f>LOOKUP($V35,Hoja1!E$92:E$105,Hoja1!E$92:E$105)</f>
        <v>Ajo</v>
      </c>
      <c r="Y35" s="38" t="str">
        <f>LOOKUP($V35,Hoja1!G$92:G$105,Hoja1!G$92:G$105)</f>
        <v>Algarrobo</v>
      </c>
      <c r="AA35" s="39" t="str">
        <f>IF(EXACT($V35,W35),"SI","-")</f>
        <v>-</v>
      </c>
      <c r="AB35" s="39" t="str">
        <f>IF(EXACT($V35,X35),"SI","-")</f>
        <v>-</v>
      </c>
      <c r="AC35" s="42" t="str">
        <f>IF(EXACT($V35,Y35),"SI","-")</f>
        <v>SI</v>
      </c>
      <c r="AD35" s="38">
        <f>COUNTIF(AA17:AC17,"SI")</f>
        <v>1</v>
      </c>
    </row>
    <row r="36" spans="2:30" ht="32" x14ac:dyDescent="0.2">
      <c r="B36" s="41" t="s">
        <v>146</v>
      </c>
      <c r="C36" s="38" t="str">
        <f ca="1">LOOKUP($B36,Hoja1!C$5:C$42,Hoja1!C$5:C$35)</f>
        <v>Chícharos / Garbanzo</v>
      </c>
      <c r="D36" s="38" t="str">
        <f ca="1">LOOKUP($B36,Hoja1!E$5:E$42,Hoja1!E$5:E$35)</f>
        <v>Champiñones</v>
      </c>
      <c r="E36" s="38" t="str">
        <f ca="1">LOOKUP($B36,Hoja1!G$5:G$42,Hoja1!G$5:G$35)</f>
        <v>Chayote / Cidra</v>
      </c>
      <c r="G36" s="39" t="str">
        <f ca="1">IF(EXACT($B36,C36),"SI","-")</f>
        <v>SI</v>
      </c>
      <c r="H36" s="39" t="str">
        <f ca="1">IF(EXACT($B36,D36),"SI","-")</f>
        <v>-</v>
      </c>
      <c r="I36" s="42" t="str">
        <f ca="1">IF(EXACT($B36,E36),"SI","-")</f>
        <v>-</v>
      </c>
      <c r="J36" s="38">
        <f ca="1">COUNTIF(G36:I36,"SI")</f>
        <v>1</v>
      </c>
      <c r="L36" s="41" t="s">
        <v>91</v>
      </c>
      <c r="M36" s="38" t="str">
        <f>LOOKUP($L36,Hoja1!C$64:C$85,Hoja1!C$64:C$85)</f>
        <v>Cerdo; lomo, chuletas</v>
      </c>
      <c r="N36" s="38" t="str">
        <f>LOOKUP($L36,Hoja1!E$64:E$85,Hoja1!E$64:E$85)</f>
        <v>Cordero, cortes magros</v>
      </c>
      <c r="O36" s="38" t="str">
        <f>LOOKUP($L36,Hoja1!G$64:G$85,Hoja1!G$64:G$85)</f>
        <v>Cordero, cortes magros</v>
      </c>
      <c r="Q36" s="39" t="str">
        <f>IF(EXACT($L36,M36),"SI","-")</f>
        <v>-</v>
      </c>
      <c r="R36" s="39" t="str">
        <f>IF(EXACT($L36,N36),"SI","-")</f>
        <v>SI</v>
      </c>
      <c r="S36" s="42" t="str">
        <f>IF(EXACT($L36,O36),"SI","-")</f>
        <v>SI</v>
      </c>
      <c r="T36" s="38">
        <f>COUNTIF(Q36:S36,"SI")</f>
        <v>2</v>
      </c>
      <c r="V36" s="41" t="s">
        <v>128</v>
      </c>
      <c r="W36" s="38" t="str">
        <f>LOOKUP($V36,Hoja1!C$92:C$105,Hoja1!C$92:C$105)</f>
        <v>Mostaza: preparada, seca</v>
      </c>
      <c r="X36" s="38" t="str">
        <f>LOOKUP($V36,Hoja1!E$92:E$105,Hoja1!E$92:E$105)</f>
        <v>Mostaza: preparada, seca</v>
      </c>
      <c r="Y36" s="38" t="str">
        <f>LOOKUP($V36,Hoja1!G$92:G$105,Hoja1!G$92:G$105)</f>
        <v>Pasta de jitomate</v>
      </c>
      <c r="AA36" s="39" t="str">
        <f>IF(EXACT($V36,W36),"SI","-")</f>
        <v>-</v>
      </c>
      <c r="AB36" s="39" t="str">
        <f>IF(EXACT($V36,X36),"SI","-")</f>
        <v>-</v>
      </c>
      <c r="AC36" s="42" t="str">
        <f>IF(EXACT($V36,Y36),"SI","-")</f>
        <v>SI</v>
      </c>
      <c r="AD36" s="38">
        <f>COUNTIF(AA18:AC18,"SI")</f>
        <v>1</v>
      </c>
    </row>
    <row r="37" spans="2:30" ht="32" x14ac:dyDescent="0.2">
      <c r="B37" s="41" t="s">
        <v>147</v>
      </c>
      <c r="C37" s="38" t="str">
        <f ca="1">LOOKUP($B37,Hoja1!C$5:C$42,Hoja1!C$5:C$35)</f>
        <v>Chícharos japoneses / Edamame</v>
      </c>
      <c r="D37" s="38" t="str">
        <f ca="1">LOOKUP($B37,Hoja1!E$5:E$42,Hoja1!E$5:E$35)</f>
        <v>Champiñones</v>
      </c>
      <c r="E37" s="38" t="str">
        <f ca="1">LOOKUP($B37,Hoja1!G$5:G$42,Hoja1!G$5:G$35)</f>
        <v>Chayote / Cidra</v>
      </c>
      <c r="G37" s="39" t="str">
        <f ca="1">IF(EXACT($B37,C37),"SI","-")</f>
        <v>SI</v>
      </c>
      <c r="H37" s="39" t="str">
        <f ca="1">IF(EXACT($B37,D37),"SI","-")</f>
        <v>-</v>
      </c>
      <c r="I37" s="42" t="str">
        <f ca="1">IF(EXACT($B37,E37),"SI","-")</f>
        <v>-</v>
      </c>
      <c r="J37" s="38">
        <f ca="1">COUNTIF(G37:I37,"SI")</f>
        <v>1</v>
      </c>
      <c r="L37" s="41" t="s">
        <v>166</v>
      </c>
      <c r="M37" s="38" t="str">
        <f>LOOKUP($L37,Hoja1!C$64:C$85,Hoja1!C$64:C$85)</f>
        <v>Cerdo; lomo, chuletas</v>
      </c>
      <c r="N37" s="38" t="str">
        <f>LOOKUP($L37,Hoja1!E$64:E$85,Hoja1!E$64:E$85)</f>
        <v>Cordero, cortes magros</v>
      </c>
      <c r="O37" s="38" t="str">
        <f>LOOKUP($L37,Hoja1!G$64:G$85,Hoja1!G$64:G$85)</f>
        <v>Cordero, cortes magros</v>
      </c>
      <c r="Q37" s="39" t="str">
        <f>IF(EXACT($L37,M37),"SI","-")</f>
        <v>-</v>
      </c>
      <c r="R37" s="39" t="str">
        <f>IF(EXACT($L37,N37),"SI","-")</f>
        <v>-</v>
      </c>
      <c r="S37" s="42" t="str">
        <f>IF(EXACT($L37,O37),"SI","-")</f>
        <v>-</v>
      </c>
      <c r="T37" s="38">
        <f>COUNTIF(Q37:S37,"SI")</f>
        <v>0</v>
      </c>
      <c r="V37" s="41" t="s">
        <v>129</v>
      </c>
      <c r="W37" s="38" t="str">
        <f>LOOKUP($V37,Hoja1!C$92:C$105,Hoja1!C$92:C$105)</f>
        <v>Pepinillos</v>
      </c>
      <c r="X37" s="38" t="str">
        <f>LOOKUP($V37,Hoja1!E$92:E$105,Hoja1!E$92:E$105)</f>
        <v>Pepinillos</v>
      </c>
      <c r="Y37" s="38" t="str">
        <f>LOOKUP($V37,Hoja1!G$92:G$105,Hoja1!G$92:G$105)</f>
        <v>Salsa</v>
      </c>
      <c r="AA37" s="39" t="str">
        <f>IF(EXACT($V37,W37),"SI","-")</f>
        <v>-</v>
      </c>
      <c r="AB37" s="39" t="str">
        <f>IF(EXACT($V37,X37),"SI","-")</f>
        <v>-</v>
      </c>
      <c r="AC37" s="42" t="str">
        <f>IF(EXACT($V37,Y37),"SI","-")</f>
        <v>SI</v>
      </c>
      <c r="AD37" s="38">
        <f>COUNTIF(AA19:AC19,"SI")</f>
        <v>1</v>
      </c>
    </row>
    <row r="38" spans="2:30" x14ac:dyDescent="0.2">
      <c r="B38" s="41" t="s">
        <v>9</v>
      </c>
      <c r="C38" s="38" t="str">
        <f ca="1">LOOKUP($B38,Hoja1!C$5:C$42,Hoja1!C$5:C$35)</f>
        <v>Chile verde</v>
      </c>
      <c r="D38" s="38" t="str">
        <f ca="1">LOOKUP($B38,Hoja1!E$5:E$42,Hoja1!E$5:E$35)</f>
        <v>Champiñones</v>
      </c>
      <c r="E38" s="38" t="str">
        <f ca="1">LOOKUP($B38,Hoja1!G$5:G$42,Hoja1!G$5:G$35)</f>
        <v>Chilacayote</v>
      </c>
      <c r="G38" s="39" t="str">
        <f ca="1">IF(EXACT($B38,C38),"SI","-")</f>
        <v>SI</v>
      </c>
      <c r="H38" s="39" t="str">
        <f ca="1">IF(EXACT($B38,D38),"SI","-")</f>
        <v>-</v>
      </c>
      <c r="I38" s="42" t="str">
        <f ca="1">IF(EXACT($B38,E38),"SI","-")</f>
        <v>-</v>
      </c>
      <c r="J38" s="38">
        <f ca="1">COUNTIF(G38:I38,"SI")</f>
        <v>1</v>
      </c>
      <c r="L38" s="41" t="s">
        <v>93</v>
      </c>
      <c r="M38" s="38" t="str">
        <f>LOOKUP($L38,Hoja1!C$64:C$85,Hoja1!C$64:C$85)</f>
        <v>Huevos, solo las claras</v>
      </c>
      <c r="N38" s="38" t="str">
        <f>LOOKUP($L38,Hoja1!E$64:E$85,Hoja1!E$64:E$85)</f>
        <v>Huevos, solo las claras</v>
      </c>
      <c r="O38" s="38" t="str">
        <f>LOOKUP($L38,Hoja1!G$64:G$85,Hoja1!G$64:G$85)</f>
        <v>Huevos enteros</v>
      </c>
      <c r="Q38" s="39" t="str">
        <f>IF(EXACT($L38,M38),"SI","-")</f>
        <v>SI</v>
      </c>
      <c r="R38" s="39" t="str">
        <f>IF(EXACT($L38,N38),"SI","-")</f>
        <v>SI</v>
      </c>
      <c r="S38" s="42" t="str">
        <f>IF(EXACT($L38,O38),"SI","-")</f>
        <v>-</v>
      </c>
      <c r="T38" s="38">
        <f>COUNTIF(Q38:S38,"SI")</f>
        <v>2</v>
      </c>
      <c r="V38" s="41" t="s">
        <v>98</v>
      </c>
      <c r="W38" s="38" t="str">
        <f>LOOKUP($V38,Hoja1!C$92:C$105,Hoja1!C$92:C$105)</f>
        <v>Pepinillos</v>
      </c>
      <c r="X38" s="38" t="str">
        <f>LOOKUP($V38,Hoja1!E$92:E$105,Hoja1!E$92:E$105)</f>
        <v>Salsa de rábanos</v>
      </c>
      <c r="Y38" s="38" t="str">
        <f>LOOKUP($V38,Hoja1!G$92:G$105,Hoja1!G$92:G$105)</f>
        <v>Salsa</v>
      </c>
      <c r="AA38" s="39" t="str">
        <f>IF(EXACT($V38,W38),"SI","-")</f>
        <v>-</v>
      </c>
      <c r="AB38" s="39" t="str">
        <f>IF(EXACT($V38,X38),"SI","-")</f>
        <v>SI</v>
      </c>
      <c r="AC38" s="42" t="str">
        <f>IF(EXACT($V38,Y38),"SI","-")</f>
        <v>-</v>
      </c>
      <c r="AD38" s="38">
        <f>COUNTIF(AA20:AC20,"SI")</f>
        <v>1</v>
      </c>
    </row>
    <row r="39" spans="2:30" ht="21" x14ac:dyDescent="0.25">
      <c r="B39" s="41" t="s">
        <v>148</v>
      </c>
      <c r="C39" s="38" t="str">
        <f ca="1">LOOKUP($B39,Hoja1!C$5:C$42,Hoja1!C$5:C$35)</f>
        <v>Chile verde</v>
      </c>
      <c r="D39" s="38" t="str">
        <f ca="1">LOOKUP($B39,Hoja1!E$5:E$42,Hoja1!E$5:E$35)</f>
        <v>Col rizada / Kale</v>
      </c>
      <c r="E39" s="38" t="str">
        <f ca="1">LOOKUP($B39,Hoja1!G$5:G$42,Hoja1!G$5:G$35)</f>
        <v>Chilacayote</v>
      </c>
      <c r="G39" s="39" t="str">
        <f ca="1">IF(EXACT($B39,C39),"SI","-")</f>
        <v>-</v>
      </c>
      <c r="H39" s="39" t="str">
        <f ca="1">IF(EXACT($B39,D39),"SI","-")</f>
        <v>SI</v>
      </c>
      <c r="I39" s="42" t="str">
        <f ca="1">IF(EXACT($B39,E39),"SI","-")</f>
        <v>-</v>
      </c>
      <c r="J39" s="38">
        <f ca="1">COUNTIF(G39:I39,"SI")</f>
        <v>1</v>
      </c>
      <c r="L39" s="41" t="s">
        <v>124</v>
      </c>
      <c r="M39" s="38" t="str">
        <f>LOOKUP($L39,Hoja1!C$64:C$85,Hoja1!C$64:C$85)</f>
        <v>Huevos, solo las claras</v>
      </c>
      <c r="N39" s="38" t="str">
        <f>LOOKUP($L39,Hoja1!E$64:E$85,Hoja1!E$64:E$85)</f>
        <v>Ostiones</v>
      </c>
      <c r="O39" s="38" t="str">
        <f>LOOKUP($L39,Hoja1!G$64:G$85,Hoja1!G$64:G$85)</f>
        <v>Ostiones</v>
      </c>
      <c r="Q39" s="39" t="str">
        <f>IF(EXACT($L39,M39),"SI","-")</f>
        <v>-</v>
      </c>
      <c r="R39" s="39" t="str">
        <f>IF(EXACT($L39,N39),"SI","-")</f>
        <v>SI</v>
      </c>
      <c r="S39" s="42" t="str">
        <f>IF(EXACT($L39,O39),"SI","-")</f>
        <v>SI</v>
      </c>
      <c r="T39" s="38">
        <f>COUNTIF(Q39:S39,"SI")</f>
        <v>2</v>
      </c>
      <c r="V39" s="47" t="str">
        <f>Hoja1!C119</f>
        <v>*GRASAS SALUDABLES</v>
      </c>
      <c r="W39" s="48"/>
      <c r="X39" s="48"/>
      <c r="Y39" s="48"/>
      <c r="Z39" s="48"/>
      <c r="AA39" s="48"/>
      <c r="AB39" s="48"/>
      <c r="AC39" s="49"/>
      <c r="AD39" s="38">
        <f t="shared" ref="AD39" si="1">COUNTIF(AA39:AC39,"SI")</f>
        <v>0</v>
      </c>
    </row>
    <row r="40" spans="2:30" ht="32" x14ac:dyDescent="0.2">
      <c r="B40" s="41" t="s">
        <v>107</v>
      </c>
      <c r="C40" s="38" t="str">
        <f ca="1">LOOKUP($B40,Hoja1!C$5:C$42,Hoja1!C$5:C$35)</f>
        <v>Col rizada / Kale</v>
      </c>
      <c r="D40" s="38" t="str">
        <f ca="1">LOOKUP($B40,Hoja1!E$5:E$42,Hoja1!E$5:E$35)</f>
        <v>Col rizada / Kale</v>
      </c>
      <c r="E40" s="38" t="str">
        <f ca="1">LOOKUP($B40,Hoja1!G$5:G$42,Hoja1!G$5:G$35)</f>
        <v>Colecitas de Bruselas</v>
      </c>
      <c r="G40" s="39" t="str">
        <f ca="1">IF(EXACT($B40,C40),"SI","-")</f>
        <v>-</v>
      </c>
      <c r="H40" s="39" t="str">
        <f ca="1">IF(EXACT($B40,D40),"SI","-")</f>
        <v>-</v>
      </c>
      <c r="I40" s="42" t="str">
        <f ca="1">IF(EXACT($B40,E40),"SI","-")</f>
        <v>SI</v>
      </c>
      <c r="J40" s="38">
        <f ca="1">COUNTIF(G40:I40,"SI")</f>
        <v>1</v>
      </c>
      <c r="L40" s="41" t="s">
        <v>161</v>
      </c>
      <c r="M40" s="38" t="str">
        <f>LOOKUP($L40,Hoja1!C$64:C$85,Hoja1!C$64:C$85)</f>
        <v>Pescado blanco</v>
      </c>
      <c r="N40" s="38" t="str">
        <f>LOOKUP($L40,Hoja1!E$64:E$85,Hoja1!E$64:E$85)</f>
        <v>Pavo: pechuga, molida magra</v>
      </c>
      <c r="O40" s="38" t="str">
        <f>LOOKUP($L40,Hoja1!G$64:G$85,Hoja1!G$64:G$85)</f>
        <v>Pescado blanco</v>
      </c>
      <c r="Q40" s="39" t="str">
        <f>IF(EXACT($L40,M40),"SI","-")</f>
        <v>SI</v>
      </c>
      <c r="R40" s="39" t="str">
        <f>IF(EXACT($L40,N40),"SI","-")</f>
        <v>-</v>
      </c>
      <c r="S40" s="42" t="str">
        <f>IF(EXACT($L40,O40),"SI","-")</f>
        <v>SI</v>
      </c>
      <c r="T40" s="38">
        <f>COUNTIF(Q40:S40,"SI")</f>
        <v>2</v>
      </c>
      <c r="V40" s="53" t="s">
        <v>130</v>
      </c>
      <c r="W40" s="54"/>
      <c r="X40" s="54"/>
      <c r="Y40" s="54" t="str">
        <f>LOOKUP($V40,Hoja1!G$120:G$127,Hoja1!G$120:G$127)</f>
        <v>Aceites: semilla de uva, oliva, ajonjolí</v>
      </c>
      <c r="Z40" s="54"/>
      <c r="AA40" s="55" t="str">
        <f>IF(EXACT($V40,W40),"SI","-")</f>
        <v>-</v>
      </c>
      <c r="AB40" s="55" t="str">
        <f>IF(EXACT($V40,X40),"SI","-")</f>
        <v>-</v>
      </c>
      <c r="AC40" s="56" t="str">
        <f>IF(EXACT($V40,Y40),"SI","-")</f>
        <v>SI</v>
      </c>
      <c r="AD40" s="38">
        <f>COUNTIF(AA40:AC40,"SI")</f>
        <v>1</v>
      </c>
    </row>
    <row r="41" spans="2:30" ht="32" x14ac:dyDescent="0.2">
      <c r="B41" s="41" t="s">
        <v>108</v>
      </c>
      <c r="C41" s="38" t="str">
        <f ca="1">LOOKUP($B41,Hoja1!C$5:C$42,Hoja1!C$5:C$35)</f>
        <v>Col rizada / Kale</v>
      </c>
      <c r="D41" s="38" t="str">
        <f ca="1">LOOKUP($B41,Hoja1!E$5:E$42,Hoja1!E$5:E$35)</f>
        <v>Col rizada / Kale</v>
      </c>
      <c r="E41" s="38" t="str">
        <f ca="1">LOOKUP($B41,Hoja1!G$5:G$42,Hoja1!G$5:G$35)</f>
        <v>Coliflor</v>
      </c>
      <c r="G41" s="39" t="str">
        <f ca="1">IF(EXACT($B41,C41),"SI","-")</f>
        <v>-</v>
      </c>
      <c r="H41" s="39" t="str">
        <f ca="1">IF(EXACT($B41,D41),"SI","-")</f>
        <v>-</v>
      </c>
      <c r="I41" s="42" t="str">
        <f ca="1">IF(EXACT($B41,E41),"SI","-")</f>
        <v>SI</v>
      </c>
      <c r="J41" s="38">
        <f ca="1">COUNTIF(G41:I41,"SI")</f>
        <v>1</v>
      </c>
      <c r="L41" s="41" t="s">
        <v>49</v>
      </c>
      <c r="M41" s="38" t="str">
        <f>LOOKUP($L41,Hoja1!C$64:C$85,Hoja1!C$64:C$85)</f>
        <v>Tocino de pavo (libre de nitratos)</v>
      </c>
      <c r="N41" s="38" t="str">
        <f>LOOKUP($L41,Hoja1!E$64:E$85,Hoja1!E$64:E$85)</f>
        <v>Tocino de pavo (libre de nitratos)</v>
      </c>
      <c r="O41" s="38" t="str">
        <f>LOOKUP($L41,Hoja1!G$64:G$85,Hoja1!G$64:G$85)</f>
        <v>Sardinas enlatadas en agua</v>
      </c>
      <c r="Q41" s="39" t="str">
        <f>IF(EXACT($L41,M41),"SI","-")</f>
        <v>SI</v>
      </c>
      <c r="R41" s="39" t="str">
        <f>IF(EXACT($L41,N41),"SI","-")</f>
        <v>SI</v>
      </c>
      <c r="S41" s="42" t="str">
        <f>IF(EXACT($L41,O41),"SI","-")</f>
        <v>-</v>
      </c>
      <c r="T41" s="38">
        <f>COUNTIF(Q41:S41,"SI")</f>
        <v>2</v>
      </c>
      <c r="V41" s="41" t="s">
        <v>102</v>
      </c>
      <c r="Y41" s="38" t="str">
        <f>LOOKUP($V41,Hoja1!G$120:G$127,Hoja1!G$120:G$127)</f>
        <v>Aguacate</v>
      </c>
      <c r="AA41" s="39" t="str">
        <f>IF(EXACT($V41,W41),"SI","-")</f>
        <v>-</v>
      </c>
      <c r="AB41" s="39" t="str">
        <f>IF(EXACT($V41,X41),"SI","-")</f>
        <v>-</v>
      </c>
      <c r="AC41" s="42" t="str">
        <f>IF(EXACT($V41,Y41),"SI","-")</f>
        <v>SI</v>
      </c>
      <c r="AD41" s="38">
        <f>COUNTIF(AA41:AC41,"SI")</f>
        <v>1</v>
      </c>
    </row>
    <row r="42" spans="2:30" x14ac:dyDescent="0.2">
      <c r="B42" s="41" t="s">
        <v>83</v>
      </c>
      <c r="C42" s="38" t="str">
        <f ca="1">LOOKUP($B42,Hoja1!C$5:C$42,Hoja1!C$5:C$35)</f>
        <v>Col rizada / Kale</v>
      </c>
      <c r="D42" s="38" t="str">
        <f ca="1">LOOKUP($B42,Hoja1!E$5:E$42,Hoja1!E$5:E$35)</f>
        <v>Endivias</v>
      </c>
      <c r="E42" s="38" t="str">
        <f ca="1">LOOKUP($B42,Hoja1!G$5:G$42,Hoja1!G$5:G$35)</f>
        <v>Coliflor</v>
      </c>
      <c r="G42" s="39" t="str">
        <f ca="1">IF(EXACT($B42,C42),"SI","-")</f>
        <v>-</v>
      </c>
      <c r="H42" s="39" t="str">
        <f ca="1">IF(EXACT($B42,D42),"SI","-")</f>
        <v>SI</v>
      </c>
      <c r="I42" s="42" t="str">
        <f ca="1">IF(EXACT($B42,E42),"SI","-")</f>
        <v>-</v>
      </c>
      <c r="J42" s="38">
        <f ca="1">COUNTIF(G42:I42,"SI")</f>
        <v>1</v>
      </c>
      <c r="L42" s="41" t="s">
        <v>114</v>
      </c>
      <c r="O42" s="38" t="str">
        <f>LOOKUP($L42,Hoja1!G$64:G$85,Hoja1!G$64:G$85)</f>
        <v>Almejas</v>
      </c>
      <c r="Q42" s="39" t="str">
        <f>IF(EXACT($L42,M42),"SI","-")</f>
        <v>-</v>
      </c>
      <c r="R42" s="39" t="str">
        <f>IF(EXACT($L42,N42),"SI","-")</f>
        <v>-</v>
      </c>
      <c r="S42" s="42" t="str">
        <f>IF(EXACT($L42,O42),"SI","-")</f>
        <v>SI</v>
      </c>
      <c r="T42" s="38">
        <f>COUNTIF(Q42:S42,"SI")</f>
        <v>1</v>
      </c>
      <c r="V42" s="41" t="s">
        <v>131</v>
      </c>
      <c r="Y42" s="38" t="str">
        <f>LOOKUP($V42,Hoja1!G$120:G$127,Hoja1!G$120:G$127)</f>
        <v>Humus</v>
      </c>
      <c r="AA42" s="39" t="str">
        <f>IF(EXACT($V42,W42),"SI","-")</f>
        <v>-</v>
      </c>
      <c r="AB42" s="39" t="str">
        <f>IF(EXACT($V42,X42),"SI","-")</f>
        <v>-</v>
      </c>
      <c r="AC42" s="42" t="str">
        <f>IF(EXACT($V42,Y42),"SI","-")</f>
        <v>SI</v>
      </c>
      <c r="AD42" s="38">
        <f>COUNTIF(AA42:AC42,"SI")</f>
        <v>1</v>
      </c>
    </row>
    <row r="43" spans="2:30" ht="32" x14ac:dyDescent="0.2">
      <c r="B43" s="41" t="s">
        <v>15</v>
      </c>
      <c r="C43" s="38" t="str">
        <f ca="1">LOOKUP($B43,Hoja1!C$5:C$42,Hoja1!C$5:C$35)</f>
        <v>Jitomate</v>
      </c>
      <c r="D43" s="38" t="str">
        <f ca="1">LOOKUP($B43,Hoja1!E$5:E$42,Hoja1!E$5:E$35)</f>
        <v>Hinojo</v>
      </c>
      <c r="E43" s="38" t="str">
        <f ca="1">LOOKUP($B43,Hoja1!G$5:G$42,Hoja1!G$5:G$35)</f>
        <v>Jícama / Papa?</v>
      </c>
      <c r="G43" s="39" t="str">
        <f ca="1">IF(EXACT($B43,C43),"SI","-")</f>
        <v>SI</v>
      </c>
      <c r="H43" s="39" t="str">
        <f ca="1">IF(EXACT($B43,D43),"SI","-")</f>
        <v>-</v>
      </c>
      <c r="I43" s="42" t="str">
        <f ca="1">IF(EXACT($B43,E43),"SI","-")</f>
        <v>-</v>
      </c>
      <c r="J43" s="38">
        <f ca="1">COUNTIF(G43:I43,"SI")</f>
        <v>1</v>
      </c>
      <c r="L43" s="41" t="s">
        <v>88</v>
      </c>
      <c r="N43" s="38" t="str">
        <f>LOOKUP($L43,Hoja1!E$64:E$85,Hoja1!E$64:E$85)</f>
        <v>Animales de cacería: avestruz, alce, venado</v>
      </c>
      <c r="O43" s="38" t="str">
        <f>LOOKUP($L43,Hoja1!G$64:G$85,Hoja1!G$64:G$85)</f>
        <v>Almejas</v>
      </c>
      <c r="Q43" s="39" t="str">
        <f>IF(EXACT($L43,M43),"SI","-")</f>
        <v>-</v>
      </c>
      <c r="R43" s="39" t="str">
        <f>IF(EXACT($L43,N43),"SI","-")</f>
        <v>SI</v>
      </c>
      <c r="S43" s="42" t="str">
        <f>IF(EXACT($L43,O43),"SI","-")</f>
        <v>-</v>
      </c>
      <c r="T43" s="38">
        <f>COUNTIF(Q43:S43,"SI")</f>
        <v>1</v>
      </c>
      <c r="V43" s="41" t="s">
        <v>132</v>
      </c>
      <c r="Y43" s="38" t="str">
        <f>LOOKUP($V43,Hoja1!G$120:G$127,Hoja1!G$120:G$127)</f>
        <v>Mantequillas y cremas crudas de nueces o semillas</v>
      </c>
      <c r="AA43" s="39" t="str">
        <f>IF(EXACT($V43,W43),"SI","-")</f>
        <v>-</v>
      </c>
      <c r="AB43" s="39" t="str">
        <f>IF(EXACT($V43,X43),"SI","-")</f>
        <v>-</v>
      </c>
      <c r="AC43" s="42" t="str">
        <f>IF(EXACT($V43,Y43),"SI","-")</f>
        <v>SI</v>
      </c>
      <c r="AD43" s="38">
        <f>COUNTIF(AA43:AC43,"SI")</f>
        <v>1</v>
      </c>
    </row>
    <row r="44" spans="2:30" x14ac:dyDescent="0.2">
      <c r="B44" s="41" t="s">
        <v>17</v>
      </c>
      <c r="C44" s="38" t="str">
        <f ca="1">LOOKUP($B44,Hoja1!C$5:C$42,Hoja1!C$5:C$35)</f>
        <v>Nabos</v>
      </c>
      <c r="D44" s="38" t="str">
        <f ca="1">LOOKUP($B44,Hoja1!E$5:E$42,Hoja1!E$5:E$35)</f>
        <v>Lechuga</v>
      </c>
      <c r="E44" s="38" t="str">
        <f ca="1">LOOKUP($B44,Hoja1!G$5:G$42,Hoja1!G$5:G$35)</f>
        <v>Lechuga</v>
      </c>
      <c r="G44" s="39" t="str">
        <f ca="1">IF(EXACT($B44,C44),"SI","-")</f>
        <v>SI</v>
      </c>
      <c r="H44" s="39" t="str">
        <f ca="1">IF(EXACT($B44,D44),"SI","-")</f>
        <v>-</v>
      </c>
      <c r="I44" s="42" t="str">
        <f ca="1">IF(EXACT($B44,E44),"SI","-")</f>
        <v>-</v>
      </c>
      <c r="J44" s="38">
        <f ca="1">COUNTIF(G44:I44,"SI")</f>
        <v>1</v>
      </c>
      <c r="L44" s="41" t="s">
        <v>115</v>
      </c>
      <c r="M44" s="38" t="str">
        <f>LOOKUP($L44,Hoja1!C$64:C$85,Hoja1!C$64:C$85)</f>
        <v>Aves de cacería: perdiz, faisán</v>
      </c>
      <c r="N44" s="38" t="str">
        <f>LOOKUP($L44,Hoja1!E$64:E$85,Hoja1!E$64:E$85)</f>
        <v>Atun blanco enlatado en agua</v>
      </c>
      <c r="O44" s="38" t="str">
        <f>LOOKUP($L44,Hoja1!G$64:G$85,Hoja1!G$64:G$85)</f>
        <v>Calamares</v>
      </c>
      <c r="Q44" s="39" t="str">
        <f>IF(EXACT($L44,M44),"SI","-")</f>
        <v>-</v>
      </c>
      <c r="R44" s="39" t="str">
        <f>IF(EXACT($L44,N44),"SI","-")</f>
        <v>-</v>
      </c>
      <c r="S44" s="42" t="str">
        <f>IF(EXACT($L44,O44),"SI","-")</f>
        <v>SI</v>
      </c>
      <c r="T44" s="38">
        <f>COUNTIF(Q44:S44,"SI")</f>
        <v>1</v>
      </c>
      <c r="V44" s="41" t="s">
        <v>133</v>
      </c>
      <c r="Y44" s="38" t="str">
        <f>LOOKUP($V44,Hoja1!G$120:G$127,Hoja1!G$120:G$127)</f>
        <v>Mayonesas de cártamo</v>
      </c>
      <c r="AA44" s="39" t="str">
        <f>IF(EXACT($V44,W44),"SI","-")</f>
        <v>-</v>
      </c>
      <c r="AB44" s="39" t="str">
        <f>IF(EXACT($V44,X44),"SI","-")</f>
        <v>-</v>
      </c>
      <c r="AC44" s="42" t="str">
        <f>IF(EXACT($V44,Y44),"SI","-")</f>
        <v>SI</v>
      </c>
      <c r="AD44" s="38">
        <f>COUNTIF(AA44:AC44,"SI")</f>
        <v>1</v>
      </c>
    </row>
    <row r="45" spans="2:30" ht="48" x14ac:dyDescent="0.2">
      <c r="B45" s="41" t="s">
        <v>110</v>
      </c>
      <c r="C45" s="38" t="str">
        <f ca="1">LOOKUP($B45,Hoja1!C$5:C$42,Hoja1!C$5:C$35)</f>
        <v>Nopal</v>
      </c>
      <c r="D45" s="38" t="str">
        <f ca="1">LOOKUP($B45,Hoja1!E$5:E$42,Hoja1!E$5:E$35)</f>
        <v>Lechuga</v>
      </c>
      <c r="E45" s="38" t="str">
        <f ca="1">LOOKUP($B45,Hoja1!G$5:G$42,Hoja1!G$5:G$35)</f>
        <v>Palmitos, enlatados</v>
      </c>
      <c r="G45" s="39" t="str">
        <f ca="1">IF(EXACT($B45,C45),"SI","-")</f>
        <v>-</v>
      </c>
      <c r="H45" s="39" t="str">
        <f ca="1">IF(EXACT($B45,D45),"SI","-")</f>
        <v>-</v>
      </c>
      <c r="I45" s="42" t="str">
        <f ca="1">IF(EXACT($B45,E45),"SI","-")</f>
        <v>SI</v>
      </c>
      <c r="J45" s="38">
        <f ca="1">COUNTIF(G45:I45,"SI")</f>
        <v>1</v>
      </c>
      <c r="L45" s="41" t="s">
        <v>117</v>
      </c>
      <c r="M45" s="38" t="str">
        <f>LOOKUP($L45,Hoja1!C$64:C$85,Hoja1!C$64:C$85)</f>
        <v>Aves de cacería: perdiz, faisán</v>
      </c>
      <c r="N45" s="38" t="str">
        <f>LOOKUP($L45,Hoja1!E$64:E$85,Hoja1!E$64:E$85)</f>
        <v>Atun blanco enlatado en agua</v>
      </c>
      <c r="O45" s="38" t="str">
        <f>LOOKUP($L45,Hoja1!G$64:G$85,Hoja1!G$64:G$85)</f>
        <v>Camarones</v>
      </c>
      <c r="Q45" s="39" t="str">
        <f>IF(EXACT($L45,M45),"SI","-")</f>
        <v>-</v>
      </c>
      <c r="R45" s="39" t="str">
        <f>IF(EXACT($L45,N45),"SI","-")</f>
        <v>-</v>
      </c>
      <c r="S45" s="42" t="str">
        <f>IF(EXACT($L45,O45),"SI","-")</f>
        <v>SI</v>
      </c>
      <c r="T45" s="38" t="e">
        <f>COUNTIF(#REF!,"SI")</f>
        <v>#REF!</v>
      </c>
      <c r="V45" s="41" t="s">
        <v>134</v>
      </c>
      <c r="W45" s="38" t="str">
        <f>LOOKUP($V45,Hoja1!C$120:C$127,Hoja1!C$120:C$127)</f>
        <v>No incluidas en esta fase</v>
      </c>
      <c r="X45" s="38" t="str">
        <f>LOOKUP($V45,Hoja1!E$120:E$127,Hoja1!E$120:E$127)</f>
        <v>No están incluidas en esta fas</v>
      </c>
      <c r="Y45" s="38" t="str">
        <f>LOOKUP($V45,Hoja1!G$120:G$127,Hoja1!G$120:G$127)</f>
        <v>Nueces, crudas: almendras, castañas, pecanas, pistachos, avellanas, piñones, nueces</v>
      </c>
      <c r="AA45" s="39" t="str">
        <f>IF(EXACT($V45,W45),"SI","-")</f>
        <v>-</v>
      </c>
      <c r="AB45" s="39" t="str">
        <f>IF(EXACT($V45,X45),"SI","-")</f>
        <v>-</v>
      </c>
      <c r="AC45" s="42" t="str">
        <f>IF(EXACT($V45,Y45),"SI","-")</f>
        <v>SI</v>
      </c>
      <c r="AD45" s="38">
        <f>COUNTIF(AA45:AC45,"SI")</f>
        <v>1</v>
      </c>
    </row>
    <row r="46" spans="2:30" ht="32" x14ac:dyDescent="0.2">
      <c r="B46" s="41" t="s">
        <v>111</v>
      </c>
      <c r="C46" s="38" t="str">
        <f ca="1">LOOKUP($B46,Hoja1!C$5:C$42,Hoja1!C$5:C$35)</f>
        <v>Poro / Puerro</v>
      </c>
      <c r="D46" s="38" t="str">
        <f ca="1">LOOKUP($B46,Hoja1!E$5:E$42,Hoja1!E$5:E$35)</f>
        <v>Poro / Puerro</v>
      </c>
      <c r="E46" s="38" t="str">
        <f ca="1">LOOKUP($B46,Hoja1!G$5:G$42,Hoja1!G$5:G$35)</f>
        <v>Rábanos</v>
      </c>
      <c r="G46" s="39" t="str">
        <f ca="1">IF(EXACT($B46,C46),"SI","-")</f>
        <v>-</v>
      </c>
      <c r="H46" s="39" t="str">
        <f ca="1">IF(EXACT($B46,D46),"SI","-")</f>
        <v>-</v>
      </c>
      <c r="I46" s="42" t="str">
        <f ca="1">IF(EXACT($B46,E46),"SI","-")</f>
        <v>SI</v>
      </c>
      <c r="J46" s="38">
        <f ca="1">COUNTIF(G46:I46,"SI")</f>
        <v>1</v>
      </c>
      <c r="L46" s="41" t="s">
        <v>118</v>
      </c>
      <c r="M46" s="38" t="str">
        <f>LOOKUP($L46,Hoja1!C$64:C$85,Hoja1!C$64:C$85)</f>
        <v>Aves de cacería: perdiz, faisán</v>
      </c>
      <c r="N46" s="38" t="str">
        <f>LOOKUP($L46,Hoja1!E$64:E$85,Hoja1!E$64:E$85)</f>
        <v>Atun blanco enlatado en agua</v>
      </c>
      <c r="O46" s="38" t="str">
        <f>LOOKUP($L46,Hoja1!G$64:G$85,Hoja1!G$64:G$85)</f>
        <v>Cangrejo, carne</v>
      </c>
      <c r="Q46" s="39" t="str">
        <f>IF(EXACT($L46,M46),"SI","-")</f>
        <v>-</v>
      </c>
      <c r="R46" s="39" t="str">
        <f>IF(EXACT($L46,N46),"SI","-")</f>
        <v>-</v>
      </c>
      <c r="S46" s="42" t="str">
        <f>IF(EXACT($L46,O46),"SI","-")</f>
        <v>SI</v>
      </c>
      <c r="T46" s="38">
        <f>COUNTIF(Q45:S45,"SI")</f>
        <v>1</v>
      </c>
      <c r="V46" s="41" t="s">
        <v>135</v>
      </c>
      <c r="W46" s="38" t="str">
        <f>LOOKUP($V46,Hoja1!C$120:C$127,Hoja1!C$120:C$127)</f>
        <v>No incluidas en esta fase</v>
      </c>
      <c r="X46" s="38" t="str">
        <f>LOOKUP($V46,Hoja1!E$120:E$127,Hoja1!E$120:E$127)</f>
        <v>No están incluidas en esta fas</v>
      </c>
      <c r="Y46" s="38" t="str">
        <f>LOOKUP($V46,Hoja1!G$120:G$127,Hoja1!G$120:G$127)</f>
        <v>Semillas, crudas: lino, cáñamo, calabaza, ajonjolí, girasol</v>
      </c>
      <c r="AA46" s="39" t="str">
        <f>IF(EXACT($V46,W46),"SI","-")</f>
        <v>-</v>
      </c>
      <c r="AB46" s="39" t="str">
        <f>IF(EXACT($V46,X46),"SI","-")</f>
        <v>-</v>
      </c>
      <c r="AC46" s="42" t="str">
        <f>IF(EXACT($V46,Y46),"SI","-")</f>
        <v>SI</v>
      </c>
      <c r="AD46" s="38">
        <f>COUNTIF(AA46:AC46,"SI")</f>
        <v>1</v>
      </c>
    </row>
    <row r="47" spans="2:30" x14ac:dyDescent="0.2">
      <c r="B47" s="41" t="s">
        <v>102</v>
      </c>
      <c r="C47" s="38">
        <v>0</v>
      </c>
      <c r="D47" s="38" t="s">
        <v>79</v>
      </c>
      <c r="E47" s="38" t="s">
        <v>101</v>
      </c>
      <c r="G47" s="39" t="str">
        <f>IF(EXACT($B47,C47),"SI","-")</f>
        <v>-</v>
      </c>
      <c r="H47" s="39" t="str">
        <f>IF(EXACT($B47,D47),"SI","-")</f>
        <v>-</v>
      </c>
      <c r="I47" s="42" t="s">
        <v>165</v>
      </c>
      <c r="J47" s="38">
        <f>COUNTIF(G47:I47,"SI")</f>
        <v>1</v>
      </c>
      <c r="L47" s="41" t="s">
        <v>90</v>
      </c>
      <c r="M47" s="38" t="str">
        <f>LOOKUP($L47,Hoja1!C$64:C$85,Hoja1!C$64:C$85)</f>
        <v>Carne de búfalo</v>
      </c>
      <c r="N47" s="38" t="str">
        <f>LOOKUP($L47,Hoja1!E$64:E$85,Hoja1!E$64:E$85)</f>
        <v>Carne seca: res, pavo</v>
      </c>
      <c r="O47" s="38" t="str">
        <f>LOOKUP($L47,Hoja1!G$64:G$85,Hoja1!G$64:G$85)</f>
        <v>Carne de búfalo</v>
      </c>
      <c r="Q47" s="39" t="str">
        <f>IF(EXACT($L47,M47),"SI","-")</f>
        <v>-</v>
      </c>
      <c r="R47" s="39" t="str">
        <f>IF(EXACT($L47,N47),"SI","-")</f>
        <v>SI</v>
      </c>
      <c r="S47" s="42" t="str">
        <f>IF(EXACT($L47,O47),"SI","-")</f>
        <v>-</v>
      </c>
      <c r="T47" s="38">
        <f>COUNTIF(Q46:S46,"SI")</f>
        <v>1</v>
      </c>
      <c r="V47" s="43" t="s">
        <v>136</v>
      </c>
      <c r="W47" s="44" t="str">
        <f>LOOKUP($V47,Hoja1!C$120:C$127,Hoja1!C$120:C$127)</f>
        <v>No incluidas en esta fase</v>
      </c>
      <c r="X47" s="44" t="str">
        <f>LOOKUP($V47,Hoja1!E$120:E$127,Hoja1!E$120:E$127)</f>
        <v>No están incluidas en esta fas</v>
      </c>
      <c r="Y47" s="44" t="str">
        <f>LOOKUP($V47,Hoja1!G$120:G$127,Hoja1!G$120:G$127)</f>
        <v>Tahina</v>
      </c>
      <c r="Z47" s="44"/>
      <c r="AA47" s="45" t="str">
        <f>IF(EXACT($V47,W47),"SI","-")</f>
        <v>-</v>
      </c>
      <c r="AB47" s="45" t="str">
        <f>IF(EXACT($V47,X47),"SI","-")</f>
        <v>-</v>
      </c>
      <c r="AC47" s="46" t="str">
        <f>IF(EXACT($V47,Y47),"SI","-")</f>
        <v>SI</v>
      </c>
      <c r="AD47" s="38">
        <f>COUNTIF(AA47:AC47,"SI")</f>
        <v>1</v>
      </c>
    </row>
    <row r="48" spans="2:30" x14ac:dyDescent="0.2">
      <c r="B48" s="43" t="s">
        <v>139</v>
      </c>
      <c r="C48" s="44" t="str">
        <f ca="1">LOOKUP($B48,Hoja1!C$5:C$42,Hoja1!C$5:C$35)</f>
        <v>Col rizada / Kale</v>
      </c>
      <c r="D48" s="44" t="str">
        <f ca="1">LOOKUP($B48,Hoja1!E$5:E$42,Hoja1!E$5:E$35)</f>
        <v>Col rizada / Kale</v>
      </c>
      <c r="E48" s="44" t="str">
        <f ca="1">LOOKUP($B48,Hoja1!G$5:G$42,Hoja1!G$5:G$35)</f>
        <v>Coliflor</v>
      </c>
      <c r="F48" s="44"/>
      <c r="G48" s="45" t="str">
        <f ca="1">IF(EXACT($B48,C48),"SI","-")</f>
        <v>-</v>
      </c>
      <c r="H48" s="45" t="str">
        <f ca="1">IF(EXACT($B48,D48),"SI","-")</f>
        <v>-</v>
      </c>
      <c r="I48" s="46" t="s">
        <v>165</v>
      </c>
      <c r="J48" s="38">
        <f ca="1">COUNTIF(G48:I48,"SI")</f>
        <v>1</v>
      </c>
      <c r="L48" s="41" t="s">
        <v>120</v>
      </c>
      <c r="M48" s="38" t="str">
        <f>LOOKUP($L48,Hoja1!C$64:C$85,Hoja1!C$64:C$85)</f>
        <v>Cerdo; lomo, chuletas</v>
      </c>
      <c r="N48" s="38" t="str">
        <f>LOOKUP($L48,Hoja1!E$64:E$85,Hoja1!E$64:E$85)</f>
        <v>Cerdo; lomo, chuletas</v>
      </c>
      <c r="O48" s="38" t="str">
        <f>LOOKUP($L48,Hoja1!G$64:G$85,Hoja1!G$64:G$85)</f>
        <v>Conejo</v>
      </c>
      <c r="Q48" s="39" t="str">
        <f>IF(EXACT($L48,M48),"SI","-")</f>
        <v>-</v>
      </c>
      <c r="R48" s="39" t="str">
        <f>IF(EXACT($L48,N48),"SI","-")</f>
        <v>-</v>
      </c>
      <c r="S48" s="42" t="str">
        <f>IF(EXACT($L48,O48),"SI","-")</f>
        <v>SI</v>
      </c>
      <c r="T48" s="38">
        <f>COUNTIF(Q47:S47,"SI")</f>
        <v>1</v>
      </c>
    </row>
    <row r="49" spans="12:20" x14ac:dyDescent="0.2">
      <c r="L49" s="41" t="s">
        <v>45</v>
      </c>
      <c r="M49" s="38" t="str">
        <f>LOOKUP($L49,Hoja1!C$64:C$85,Hoja1!C$64:C$85)</f>
        <v>Gallina de Guinea</v>
      </c>
      <c r="N49" s="38" t="str">
        <f>LOOKUP($L49,Hoja1!E$64:E$85,Hoja1!E$64:E$85)</f>
        <v>Embutidos libres de nitratos: pollo, pavo, rosbif</v>
      </c>
      <c r="O49" s="38" t="str">
        <f>LOOKUP($L49,Hoja1!G$64:G$85,Hoja1!G$64:G$85)</f>
        <v>Cordero, cortes magros</v>
      </c>
      <c r="Q49" s="39" t="str">
        <f>IF(EXACT($L49,M49),"SI","-")</f>
        <v>SI</v>
      </c>
      <c r="R49" s="39" t="str">
        <f>IF(EXACT($L49,N49),"SI","-")</f>
        <v>-</v>
      </c>
      <c r="S49" s="42" t="str">
        <f>IF(EXACT($L49,O49),"SI","-")</f>
        <v>-</v>
      </c>
      <c r="T49" s="38">
        <f>COUNTIF(Q48:S48,"SI")</f>
        <v>1</v>
      </c>
    </row>
    <row r="50" spans="12:20" x14ac:dyDescent="0.2">
      <c r="L50" s="41" t="s">
        <v>121</v>
      </c>
      <c r="M50" s="38" t="str">
        <f>LOOKUP($L50,Hoja1!C$64:C$85,Hoja1!C$64:C$85)</f>
        <v>Gallina de Guinea</v>
      </c>
      <c r="N50" s="38" t="str">
        <f>LOOKUP($L50,Hoja1!E$64:E$85,Hoja1!E$64:E$85)</f>
        <v>Embutidos libres de nitratos: pollo, pavo, rosbif</v>
      </c>
      <c r="O50" s="38" t="str">
        <f>LOOKUP($L50,Hoja1!G$64:G$85,Hoja1!G$64:G$85)</f>
        <v>Hígado</v>
      </c>
      <c r="Q50" s="39" t="str">
        <f>IF(EXACT($L50,M50),"SI","-")</f>
        <v>-</v>
      </c>
      <c r="R50" s="39" t="str">
        <f>IF(EXACT($L50,N50),"SI","-")</f>
        <v>-</v>
      </c>
      <c r="S50" s="42" t="str">
        <f>IF(EXACT($L50,O50),"SI","-")</f>
        <v>SI</v>
      </c>
      <c r="T50" s="38">
        <f>COUNTIF(Q49:S49,"SI")</f>
        <v>1</v>
      </c>
    </row>
    <row r="51" spans="12:20" x14ac:dyDescent="0.2">
      <c r="L51" s="41" t="s">
        <v>122</v>
      </c>
      <c r="M51" s="38" t="str">
        <f>LOOKUP($L51,Hoja1!C$64:C$85,Hoja1!C$64:C$85)</f>
        <v>Gallina de Guinea</v>
      </c>
      <c r="N51" s="38" t="str">
        <f>LOOKUP($L51,Hoja1!E$64:E$85,Hoja1!E$64:E$85)</f>
        <v>Embutidos libres de nitratos: pollo, pavo, rosbif</v>
      </c>
      <c r="O51" s="38" t="str">
        <f>LOOKUP($L51,Hoja1!G$64:G$85,Hoja1!G$64:G$85)</f>
        <v>Huevos enteros</v>
      </c>
      <c r="Q51" s="39" t="str">
        <f>IF(EXACT($L51,M51),"SI","-")</f>
        <v>-</v>
      </c>
      <c r="R51" s="39" t="str">
        <f>IF(EXACT($L51,N51),"SI","-")</f>
        <v>-</v>
      </c>
      <c r="S51" s="42" t="str">
        <f>IF(EXACT($L51,O51),"SI","-")</f>
        <v>SI</v>
      </c>
      <c r="T51" s="38">
        <f>COUNTIF(Q50:S50,"SI")</f>
        <v>1</v>
      </c>
    </row>
    <row r="52" spans="12:20" x14ac:dyDescent="0.2">
      <c r="L52" s="41" t="s">
        <v>123</v>
      </c>
      <c r="M52" s="38" t="str">
        <f>LOOKUP($L52,Hoja1!C$64:C$85,Hoja1!C$64:C$85)</f>
        <v>Huevos, solo las claras</v>
      </c>
      <c r="N52" s="38" t="str">
        <f>LOOKUP($L52,Hoja1!E$64:E$85,Hoja1!E$64:E$85)</f>
        <v>Huevos, solo las claras</v>
      </c>
      <c r="O52" s="38" t="str">
        <f>LOOKUP($L52,Hoja1!G$64:G$85,Hoja1!G$64:G$85)</f>
        <v>Langosta</v>
      </c>
      <c r="Q52" s="39" t="str">
        <f>IF(EXACT($L52,M52),"SI","-")</f>
        <v>-</v>
      </c>
      <c r="R52" s="39" t="str">
        <f>IF(EXACT($L52,N52),"SI","-")</f>
        <v>-</v>
      </c>
      <c r="S52" s="42" t="str">
        <f>IF(EXACT($L52,O52),"SI","-")</f>
        <v>SI</v>
      </c>
      <c r="T52" s="38">
        <f>COUNTIF(Q51:S51,"SI")</f>
        <v>1</v>
      </c>
    </row>
    <row r="53" spans="12:20" ht="32" x14ac:dyDescent="0.2">
      <c r="L53" s="41" t="s">
        <v>46</v>
      </c>
      <c r="M53" s="38" t="str">
        <f>LOOKUP($L53,Hoja1!C$64:C$85,Hoja1!C$64:C$85)</f>
        <v>Pavo: Pechuga, molida magra</v>
      </c>
      <c r="N53" s="38" t="str">
        <f>LOOKUP($L53,Hoja1!E$64:E$85,Hoja1!E$64:E$85)</f>
        <v>Pavo: pechuga, molida magra</v>
      </c>
      <c r="O53" s="38" t="str">
        <f>LOOKUP($L53,Hoja1!G$64:G$85,Hoja1!G$64:G$85)</f>
        <v>Pavo: pechuga, molida magra</v>
      </c>
      <c r="Q53" s="39" t="str">
        <f>IF(EXACT($L53,M53),"SI","-")</f>
        <v>SI</v>
      </c>
      <c r="R53" s="39" t="str">
        <f>IF(EXACT($L53,N53),"SI","-")</f>
        <v>-</v>
      </c>
      <c r="S53" s="42" t="str">
        <f>IF(EXACT($L53,O53),"SI","-")</f>
        <v>-</v>
      </c>
      <c r="T53" s="38">
        <f>COUNTIF(Q52:S52,"SI")</f>
        <v>1</v>
      </c>
    </row>
    <row r="54" spans="12:20" ht="32" x14ac:dyDescent="0.2">
      <c r="L54" s="43" t="s">
        <v>155</v>
      </c>
      <c r="M54" s="44" t="str">
        <f>LOOKUP($L54,Hoja1!C$64:C$85,Hoja1!C$64:C$85)</f>
        <v>Salchichas libres de nitratos</v>
      </c>
      <c r="N54" s="44" t="str">
        <f>LOOKUP($L54,Hoja1!E$64:E$85,Hoja1!E$64:E$85)</f>
        <v>Salchichas libres de nitratos</v>
      </c>
      <c r="O54" s="44" t="str">
        <f>LOOKUP($L54,Hoja1!G$64:G$85,Hoja1!G$64:G$85)</f>
        <v>Salmón, fresco, congelado o ahumado</v>
      </c>
      <c r="P54" s="44"/>
      <c r="Q54" s="45" t="str">
        <f>IF(EXACT($L54,M54),"SI","-")</f>
        <v>-</v>
      </c>
      <c r="R54" s="45" t="str">
        <f>IF(EXACT($L54,N54),"SI","-")</f>
        <v>-</v>
      </c>
      <c r="S54" s="46" t="str">
        <f>IF(EXACT($L54,O54),"SI","-")</f>
        <v>SI</v>
      </c>
      <c r="T54" s="38">
        <f>COUNTIF(Q53:S53,"SI")</f>
        <v>1</v>
      </c>
    </row>
    <row r="55" spans="12:20" x14ac:dyDescent="0.2">
      <c r="T55" s="38">
        <f>COUNTIF(Q54:S54,"SI")</f>
        <v>1</v>
      </c>
    </row>
  </sheetData>
  <autoFilter ref="C1:I73"/>
  <sortState ref="V40:AD47">
    <sortCondition descending="1" ref="AD141:AD148"/>
    <sortCondition ref="V141:V148"/>
  </sortState>
  <phoneticPr fontId="6" type="noConversion"/>
  <pageMargins left="0.7" right="0.7" top="0.75" bottom="0.75" header="0.3" footer="0.3"/>
  <pageSetup scale="4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2016-09-11T23:20:19Z</cp:lastPrinted>
  <dcterms:created xsi:type="dcterms:W3CDTF">2016-09-09T22:07:14Z</dcterms:created>
  <dcterms:modified xsi:type="dcterms:W3CDTF">2016-09-12T02:14:44Z</dcterms:modified>
</cp:coreProperties>
</file>